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yosuke\Desktop\"/>
    </mc:Choice>
  </mc:AlternateContent>
  <bookViews>
    <workbookView xWindow="0" yWindow="0" windowWidth="24000" windowHeight="9090"/>
  </bookViews>
  <sheets>
    <sheet name="環境負荷マスバランス" sheetId="1" r:id="rId1"/>
  </sheets>
  <definedNames>
    <definedName name="_xlnm._FilterDatabase" localSheetId="0" hidden="1">環境負荷マスバランス!$A$2:$O$146</definedName>
  </definedNames>
  <calcPr calcId="152511" concurrentCalc="0"/>
</workbook>
</file>

<file path=xl/calcChain.xml><?xml version="1.0" encoding="utf-8"?>
<calcChain xmlns="http://schemas.openxmlformats.org/spreadsheetml/2006/main">
  <c r="J41" i="1" l="1"/>
  <c r="I41" i="1"/>
  <c r="H41" i="1"/>
  <c r="G41" i="1"/>
  <c r="F41" i="1"/>
  <c r="E45" i="1"/>
  <c r="E44" i="1"/>
  <c r="E42" i="1"/>
  <c r="F52" i="1"/>
  <c r="F120" i="1"/>
  <c r="F115" i="1"/>
  <c r="F109" i="1"/>
  <c r="F105" i="1"/>
  <c r="F88" i="1"/>
  <c r="F87" i="1"/>
  <c r="F83" i="1"/>
  <c r="F77" i="1"/>
  <c r="F72" i="1"/>
  <c r="F69" i="1"/>
  <c r="F64" i="1"/>
  <c r="F58" i="1"/>
  <c r="F57" i="1"/>
  <c r="F46" i="1"/>
  <c r="F101" i="1"/>
  <c r="F95" i="1"/>
  <c r="F37" i="1"/>
  <c r="F31" i="1"/>
  <c r="F27" i="1"/>
  <c r="F23" i="1"/>
  <c r="F19" i="1"/>
  <c r="F15" i="1"/>
  <c r="F10" i="1"/>
  <c r="F4" i="1"/>
  <c r="F76" i="1"/>
  <c r="F68" i="1"/>
  <c r="F94" i="1"/>
  <c r="F30" i="1"/>
  <c r="F22" i="1"/>
  <c r="F14" i="1"/>
  <c r="F3" i="1"/>
  <c r="E134" i="1"/>
  <c r="E132" i="1"/>
  <c r="E131" i="1"/>
  <c r="E130" i="1"/>
  <c r="E129" i="1"/>
  <c r="E128" i="1"/>
  <c r="E127" i="1"/>
  <c r="E126" i="1"/>
  <c r="E125" i="1"/>
  <c r="E124" i="1"/>
  <c r="E123" i="1"/>
  <c r="E121" i="1"/>
  <c r="E119" i="1"/>
  <c r="E118" i="1"/>
  <c r="E117" i="1"/>
  <c r="E116" i="1"/>
  <c r="E114" i="1"/>
  <c r="E113" i="1"/>
  <c r="E112" i="1"/>
  <c r="E111" i="1"/>
  <c r="E110" i="1"/>
  <c r="E108" i="1"/>
  <c r="E107" i="1"/>
  <c r="E106" i="1"/>
  <c r="E104" i="1"/>
  <c r="E102" i="1"/>
  <c r="E100" i="1"/>
  <c r="E99" i="1"/>
  <c r="E98" i="1"/>
  <c r="E97" i="1"/>
  <c r="E96" i="1"/>
  <c r="E93" i="1"/>
  <c r="E92" i="1"/>
  <c r="E91" i="1"/>
  <c r="E90" i="1"/>
  <c r="E89" i="1"/>
  <c r="E86" i="1"/>
  <c r="E84" i="1"/>
  <c r="E82" i="1"/>
  <c r="E81" i="1"/>
  <c r="E80" i="1"/>
  <c r="E79" i="1"/>
  <c r="E78" i="1"/>
  <c r="E75" i="1"/>
  <c r="E73" i="1"/>
  <c r="E71" i="1"/>
  <c r="E70" i="1"/>
  <c r="E67" i="1"/>
  <c r="E65" i="1"/>
  <c r="E63" i="1"/>
  <c r="E62" i="1"/>
  <c r="E61" i="1"/>
  <c r="E60" i="1"/>
  <c r="E59" i="1"/>
  <c r="E56" i="1"/>
  <c r="E55" i="1"/>
  <c r="E54" i="1"/>
  <c r="E53" i="1"/>
  <c r="E51" i="1"/>
  <c r="E50" i="1"/>
  <c r="E49" i="1"/>
  <c r="E48" i="1"/>
  <c r="E47" i="1"/>
  <c r="E41" i="1"/>
  <c r="E40" i="1"/>
  <c r="E38" i="1"/>
  <c r="E36" i="1"/>
  <c r="E35" i="1"/>
  <c r="E34" i="1"/>
  <c r="E33" i="1"/>
  <c r="E32" i="1"/>
  <c r="E28" i="1"/>
  <c r="E26" i="1"/>
  <c r="E25" i="1"/>
  <c r="E24" i="1"/>
  <c r="E21" i="1"/>
  <c r="E20" i="1"/>
  <c r="E18" i="1"/>
  <c r="E17" i="1"/>
  <c r="E16" i="1"/>
  <c r="E13" i="1"/>
  <c r="E11" i="1"/>
  <c r="E9" i="1"/>
  <c r="E8" i="1"/>
  <c r="E7" i="1"/>
  <c r="E6" i="1"/>
  <c r="E5" i="1"/>
  <c r="I120" i="1"/>
  <c r="O120" i="1"/>
  <c r="N120" i="1"/>
  <c r="M120" i="1"/>
  <c r="L120" i="1"/>
  <c r="K120" i="1"/>
  <c r="J120" i="1"/>
  <c r="H120" i="1"/>
  <c r="G120" i="1"/>
  <c r="E120" i="1"/>
  <c r="O115" i="1"/>
  <c r="N115" i="1"/>
  <c r="M115" i="1"/>
  <c r="L115" i="1"/>
  <c r="K115" i="1"/>
  <c r="J115" i="1"/>
  <c r="I115" i="1"/>
  <c r="H115" i="1"/>
  <c r="G115" i="1"/>
  <c r="E115" i="1"/>
  <c r="O109" i="1"/>
  <c r="N109" i="1"/>
  <c r="M109" i="1"/>
  <c r="L109" i="1"/>
  <c r="K109" i="1"/>
  <c r="J109" i="1"/>
  <c r="I109" i="1"/>
  <c r="H109" i="1"/>
  <c r="G109" i="1"/>
  <c r="E109" i="1"/>
  <c r="O105" i="1"/>
  <c r="N105" i="1"/>
  <c r="M105" i="1"/>
  <c r="L105" i="1"/>
  <c r="K105" i="1"/>
  <c r="J105" i="1"/>
  <c r="I105" i="1"/>
  <c r="H105" i="1"/>
  <c r="G105" i="1"/>
  <c r="E105" i="1"/>
  <c r="O101" i="1"/>
  <c r="N101" i="1"/>
  <c r="M101" i="1"/>
  <c r="L101" i="1"/>
  <c r="K101" i="1"/>
  <c r="J101" i="1"/>
  <c r="I101" i="1"/>
  <c r="H101" i="1"/>
  <c r="O95" i="1"/>
  <c r="N95" i="1"/>
  <c r="M95" i="1"/>
  <c r="L95" i="1"/>
  <c r="K95" i="1"/>
  <c r="J95" i="1"/>
  <c r="I95" i="1"/>
  <c r="I94" i="1"/>
  <c r="H95" i="1"/>
  <c r="H94" i="1"/>
  <c r="O94" i="1"/>
  <c r="N94" i="1"/>
  <c r="M94" i="1"/>
  <c r="L94" i="1"/>
  <c r="K94" i="1"/>
  <c r="J94" i="1"/>
  <c r="G101" i="1"/>
  <c r="E101" i="1"/>
  <c r="G95" i="1"/>
  <c r="E95" i="1"/>
  <c r="O87" i="1"/>
  <c r="N87" i="1"/>
  <c r="M87" i="1"/>
  <c r="L87" i="1"/>
  <c r="K87" i="1"/>
  <c r="J87" i="1"/>
  <c r="G87" i="1"/>
  <c r="E87" i="1"/>
  <c r="I88" i="1"/>
  <c r="I87" i="1"/>
  <c r="G88" i="1"/>
  <c r="E88" i="1"/>
  <c r="O77" i="1"/>
  <c r="O83" i="1"/>
  <c r="N83" i="1"/>
  <c r="M83" i="1"/>
  <c r="L83" i="1"/>
  <c r="K83" i="1"/>
  <c r="J83" i="1"/>
  <c r="I83" i="1"/>
  <c r="H83" i="1"/>
  <c r="G83" i="1"/>
  <c r="E83" i="1"/>
  <c r="G94" i="1"/>
  <c r="E94" i="1"/>
  <c r="O76" i="1"/>
  <c r="G77" i="1"/>
  <c r="N77" i="1"/>
  <c r="N76" i="1"/>
  <c r="M77" i="1"/>
  <c r="M76" i="1"/>
  <c r="L77" i="1"/>
  <c r="L76" i="1"/>
  <c r="K77" i="1"/>
  <c r="K76" i="1"/>
  <c r="J77" i="1"/>
  <c r="J76" i="1"/>
  <c r="I77" i="1"/>
  <c r="H77" i="1"/>
  <c r="H76" i="1"/>
  <c r="G72" i="1"/>
  <c r="E72" i="1"/>
  <c r="O72" i="1"/>
  <c r="N72" i="1"/>
  <c r="M72" i="1"/>
  <c r="L72" i="1"/>
  <c r="K72" i="1"/>
  <c r="J72" i="1"/>
  <c r="I72" i="1"/>
  <c r="H72" i="1"/>
  <c r="O69" i="1"/>
  <c r="O68" i="1"/>
  <c r="N69" i="1"/>
  <c r="N68" i="1"/>
  <c r="M69" i="1"/>
  <c r="M68" i="1"/>
  <c r="L69" i="1"/>
  <c r="K69" i="1"/>
  <c r="K68" i="1"/>
  <c r="J69" i="1"/>
  <c r="I69" i="1"/>
  <c r="H69" i="1"/>
  <c r="G69" i="1"/>
  <c r="E69" i="1"/>
  <c r="O64" i="1"/>
  <c r="N64" i="1"/>
  <c r="M64" i="1"/>
  <c r="L64" i="1"/>
  <c r="K64" i="1"/>
  <c r="J64" i="1"/>
  <c r="I64" i="1"/>
  <c r="H64" i="1"/>
  <c r="G64" i="1"/>
  <c r="E64" i="1"/>
  <c r="O58" i="1"/>
  <c r="O57" i="1"/>
  <c r="N58" i="1"/>
  <c r="M58" i="1"/>
  <c r="L58" i="1"/>
  <c r="K58" i="1"/>
  <c r="K57" i="1"/>
  <c r="J58" i="1"/>
  <c r="I58" i="1"/>
  <c r="H58" i="1"/>
  <c r="G58" i="1"/>
  <c r="J57" i="1"/>
  <c r="O52" i="1"/>
  <c r="N52" i="1"/>
  <c r="M52" i="1"/>
  <c r="L52" i="1"/>
  <c r="K52" i="1"/>
  <c r="J52" i="1"/>
  <c r="I52" i="1"/>
  <c r="H52" i="1"/>
  <c r="G52" i="1"/>
  <c r="E52" i="1"/>
  <c r="O46" i="1"/>
  <c r="N46" i="1"/>
  <c r="M46" i="1"/>
  <c r="L46" i="1"/>
  <c r="K46" i="1"/>
  <c r="J46" i="1"/>
  <c r="I46" i="1"/>
  <c r="H46" i="1"/>
  <c r="G46" i="1"/>
  <c r="E46" i="1"/>
  <c r="O37" i="1"/>
  <c r="O30" i="1"/>
  <c r="N37" i="1"/>
  <c r="M37" i="1"/>
  <c r="L37" i="1"/>
  <c r="K37" i="1"/>
  <c r="J37" i="1"/>
  <c r="I37" i="1"/>
  <c r="H37" i="1"/>
  <c r="G37" i="1"/>
  <c r="E37" i="1"/>
  <c r="G31" i="1"/>
  <c r="E31" i="1"/>
  <c r="O31" i="1"/>
  <c r="N31" i="1"/>
  <c r="M31" i="1"/>
  <c r="L31" i="1"/>
  <c r="K31" i="1"/>
  <c r="J31" i="1"/>
  <c r="I31" i="1"/>
  <c r="H31" i="1"/>
  <c r="H30" i="1"/>
  <c r="G27" i="1"/>
  <c r="E27" i="1"/>
  <c r="O23" i="1"/>
  <c r="N23" i="1"/>
  <c r="M23" i="1"/>
  <c r="L23" i="1"/>
  <c r="K23" i="1"/>
  <c r="J23" i="1"/>
  <c r="I23" i="1"/>
  <c r="H23" i="1"/>
  <c r="G23" i="1"/>
  <c r="O19" i="1"/>
  <c r="N19" i="1"/>
  <c r="M19" i="1"/>
  <c r="L19" i="1"/>
  <c r="K19" i="1"/>
  <c r="J19" i="1"/>
  <c r="I19" i="1"/>
  <c r="H19" i="1"/>
  <c r="G19" i="1"/>
  <c r="E19" i="1"/>
  <c r="O15" i="1"/>
  <c r="N15" i="1"/>
  <c r="M15" i="1"/>
  <c r="L15" i="1"/>
  <c r="L14" i="1"/>
  <c r="K15" i="1"/>
  <c r="J15" i="1"/>
  <c r="I15" i="1"/>
  <c r="H15" i="1"/>
  <c r="H14" i="1"/>
  <c r="G15" i="1"/>
  <c r="O10" i="1"/>
  <c r="N10" i="1"/>
  <c r="M10" i="1"/>
  <c r="L10" i="1"/>
  <c r="K10" i="1"/>
  <c r="J10" i="1"/>
  <c r="I10" i="1"/>
  <c r="H10" i="1"/>
  <c r="G10" i="1"/>
  <c r="E10" i="1"/>
  <c r="O4" i="1"/>
  <c r="N4" i="1"/>
  <c r="M4" i="1"/>
  <c r="L4" i="1"/>
  <c r="K4" i="1"/>
  <c r="J4" i="1"/>
  <c r="I4" i="1"/>
  <c r="H4" i="1"/>
  <c r="G4" i="1"/>
  <c r="E4" i="1"/>
  <c r="G22" i="1"/>
  <c r="E22" i="1"/>
  <c r="E23" i="1"/>
  <c r="L68" i="1"/>
  <c r="G57" i="1"/>
  <c r="E57" i="1"/>
  <c r="E58" i="1"/>
  <c r="H68" i="1"/>
  <c r="G14" i="1"/>
  <c r="E14" i="1"/>
  <c r="E15" i="1"/>
  <c r="K14" i="1"/>
  <c r="L57" i="1"/>
  <c r="G76" i="1"/>
  <c r="E76" i="1"/>
  <c r="E77" i="1"/>
  <c r="G30" i="1"/>
  <c r="E30" i="1"/>
  <c r="O14" i="1"/>
  <c r="K30" i="1"/>
  <c r="I30" i="1"/>
  <c r="M30" i="1"/>
  <c r="N57" i="1"/>
  <c r="G68" i="1"/>
  <c r="E68" i="1"/>
  <c r="J14" i="1"/>
  <c r="N14" i="1"/>
  <c r="L30" i="1"/>
  <c r="J30" i="1"/>
  <c r="H57" i="1"/>
  <c r="N30" i="1"/>
  <c r="J68" i="1"/>
  <c r="I76" i="1"/>
  <c r="I68" i="1"/>
  <c r="I57" i="1"/>
  <c r="M57" i="1"/>
  <c r="I14" i="1"/>
  <c r="M14" i="1"/>
  <c r="O27" i="1"/>
  <c r="O22" i="1"/>
  <c r="N27" i="1"/>
  <c r="N22" i="1"/>
  <c r="M27" i="1"/>
  <c r="M22" i="1"/>
  <c r="L27" i="1"/>
  <c r="L22" i="1"/>
  <c r="K27" i="1"/>
  <c r="K22" i="1"/>
  <c r="J27" i="1"/>
  <c r="J22" i="1"/>
  <c r="I27" i="1"/>
  <c r="I22" i="1"/>
  <c r="H27" i="1"/>
  <c r="H22" i="1"/>
  <c r="M3" i="1"/>
  <c r="J3" i="1"/>
  <c r="O3" i="1"/>
  <c r="N3" i="1"/>
  <c r="L3" i="1"/>
  <c r="K3" i="1"/>
  <c r="I3" i="1"/>
  <c r="H3" i="1"/>
  <c r="G3" i="1"/>
  <c r="E3" i="1"/>
  <c r="H88" i="1"/>
  <c r="H87" i="1"/>
</calcChain>
</file>

<file path=xl/sharedStrings.xml><?xml version="1.0" encoding="utf-8"?>
<sst xmlns="http://schemas.openxmlformats.org/spreadsheetml/2006/main" count="200" uniqueCount="75">
  <si>
    <t>In/Out</t>
  </si>
  <si>
    <t>Input</t>
  </si>
  <si>
    <t>MWh</t>
  </si>
  <si>
    <t>kℓ</t>
  </si>
  <si>
    <t>t</t>
  </si>
  <si>
    <t>Output</t>
  </si>
  <si>
    <t>kg</t>
  </si>
  <si>
    <t>BOD</t>
  </si>
  <si>
    <t>%</t>
    <phoneticPr fontId="2"/>
  </si>
  <si>
    <t>kg</t>
    <phoneticPr fontId="2"/>
  </si>
  <si>
    <t>MWh</t>
    <phoneticPr fontId="2"/>
  </si>
  <si>
    <t>kg</t>
    <phoneticPr fontId="2"/>
  </si>
  <si>
    <t>SOｘ*7</t>
    <phoneticPr fontId="2"/>
  </si>
  <si>
    <t>NOｘ*7</t>
    <phoneticPr fontId="2"/>
  </si>
  <si>
    <r>
      <t>CO</t>
    </r>
    <r>
      <rPr>
        <b/>
        <vertAlign val="subscript"/>
        <sz val="11"/>
        <color theme="0"/>
        <rFont val="ＭＳ Ｐゴシック"/>
        <family val="3"/>
        <charset val="128"/>
        <scheme val="minor"/>
      </rPr>
      <t>2</t>
    </r>
    <r>
      <rPr>
        <b/>
        <sz val="11"/>
        <color indexed="9"/>
        <rFont val="ＭＳ Ｐゴシック"/>
        <family val="3"/>
        <charset val="128"/>
      </rPr>
      <t>*6</t>
    </r>
    <phoneticPr fontId="2"/>
  </si>
  <si>
    <r>
      <t>m</t>
    </r>
    <r>
      <rPr>
        <b/>
        <vertAlign val="superscript"/>
        <sz val="11"/>
        <color theme="0"/>
        <rFont val="ＭＳ Ｐゴシック"/>
        <family val="3"/>
        <charset val="128"/>
        <scheme val="minor"/>
      </rPr>
      <t>3</t>
    </r>
    <phoneticPr fontId="2"/>
  </si>
  <si>
    <t>Group Environmental Impact Data</t>
    <phoneticPr fontId="2"/>
  </si>
  <si>
    <t>Item</t>
    <phoneticPr fontId="1"/>
  </si>
  <si>
    <t>Electricity</t>
    <phoneticPr fontId="1"/>
  </si>
  <si>
    <t>Gas (City gas, LPG)</t>
    <phoneticPr fontId="1"/>
  </si>
  <si>
    <t>Fuels including Petroleum</t>
    <phoneticPr fontId="1"/>
  </si>
  <si>
    <t>District heating*4</t>
    <phoneticPr fontId="2"/>
  </si>
  <si>
    <t>Water</t>
    <phoneticPr fontId="2"/>
  </si>
  <si>
    <t>Chemical substances（CO2,HFC,PFC,SF6,N2O, CH4）</t>
    <phoneticPr fontId="2"/>
  </si>
  <si>
    <t>Chemical Substances *5</t>
    <phoneticPr fontId="1"/>
  </si>
  <si>
    <t>（Under legal regulations）</t>
  </si>
  <si>
    <t>Chemical Substances</t>
    <phoneticPr fontId="1"/>
  </si>
  <si>
    <t>（PRTR）</t>
    <phoneticPr fontId="2"/>
  </si>
  <si>
    <t xml:space="preserve">Paper (Copy paper) 
</t>
    <phoneticPr fontId="1"/>
  </si>
  <si>
    <t>Packaging material</t>
    <phoneticPr fontId="1"/>
  </si>
  <si>
    <t>Waste water</t>
    <phoneticPr fontId="1"/>
  </si>
  <si>
    <t>Municipal waste (Japan)</t>
    <phoneticPr fontId="1"/>
  </si>
  <si>
    <t>Industrial waste (Japan)</t>
    <phoneticPr fontId="1"/>
  </si>
  <si>
    <t>Waste (Overseas)</t>
    <phoneticPr fontId="1"/>
  </si>
  <si>
    <t>Recycling rate</t>
    <phoneticPr fontId="1"/>
  </si>
  <si>
    <r>
      <t>*6</t>
    </r>
    <r>
      <rPr>
        <sz val="11"/>
        <color indexed="8"/>
        <rFont val="ＭＳ Ｐゴシック"/>
        <family val="3"/>
        <charset val="128"/>
      </rPr>
      <t xml:space="preserve">：Calculations for energy sources other than electricity for sites both in and outside Japan are based on the emission factor under the Act on Promotion of Global Warming Countermeasures. </t>
    </r>
    <phoneticPr fontId="2"/>
  </si>
  <si>
    <r>
      <rPr>
        <sz val="11"/>
        <color indexed="8"/>
        <rFont val="ＭＳ Ｐゴシック"/>
        <family val="3"/>
        <charset val="128"/>
      </rPr>
      <t>　  Calculation of CO2 emission volume from electricity use in the United States is based on the emission factor of 0.285, while CO2 emission volume from electricity use in regions other than</t>
    </r>
    <phoneticPr fontId="2"/>
  </si>
  <si>
    <t>　　The data include GHGs other than CO2, which have been converted to CO2 emission equivalent.</t>
    <phoneticPr fontId="2"/>
  </si>
  <si>
    <t xml:space="preserve">*7：The annualized NOX and SOX emissions have been calculated using the figures captured once a year. </t>
    <phoneticPr fontId="2"/>
  </si>
  <si>
    <t>*1：No data is available for boxes shaded in grey.</t>
    <phoneticPr fontId="2"/>
  </si>
  <si>
    <t>*2：Since fiscal 2014, all data that we collected have been disclosed. (Fiscal 2013 data also have been disclosed retroactively).</t>
    <phoneticPr fontId="2"/>
  </si>
  <si>
    <t xml:space="preserve">*3：Data for the Tanasawa site have not been listed since fiscal 2012 due to the closure of the Tanasawa site subsequent to concentrating Anritsu Device Co., Ltd. operations at the Atsugi site. </t>
    <phoneticPr fontId="2"/>
  </si>
  <si>
    <t>　　 　Data for the Hiratsuka site have been added since fiscal 2012 due to the opening of a new plant by AT Techmac Co., Ltd. (Hiratsuka City, Kanagawa Prefecture) and the addition of the Hiratsuka site.</t>
    <phoneticPr fontId="2"/>
  </si>
  <si>
    <t>*4：Heating generated by hot water and supplied to the region</t>
    <phoneticPr fontId="2"/>
  </si>
  <si>
    <t>*5：The data does not include A-type heavy oil using as fuel.</t>
    <phoneticPr fontId="2"/>
  </si>
  <si>
    <t>Unit</t>
    <phoneticPr fontId="1"/>
  </si>
  <si>
    <t>Atsugi site</t>
  </si>
  <si>
    <t>Hiratsuka site</t>
  </si>
  <si>
    <t>Tanasawa site</t>
  </si>
  <si>
    <t>Tohoku site</t>
  </si>
  <si>
    <t>Sales Bases, etc</t>
  </si>
  <si>
    <t>Group – Outside Japan</t>
  </si>
  <si>
    <t xml:space="preserve">Anritsu Company (U.S.A.) </t>
  </si>
  <si>
    <t>Anritsu A/S (Denmark)</t>
  </si>
  <si>
    <t xml:space="preserve">Anritsu Ltd. (U.K.) </t>
  </si>
  <si>
    <t>Group – Global</t>
    <phoneticPr fontId="2"/>
  </si>
  <si>
    <t>Group – Japan</t>
    <phoneticPr fontId="1"/>
  </si>
  <si>
    <t>Group – Global</t>
  </si>
  <si>
    <t>Group – Japan</t>
  </si>
  <si>
    <t>Anritsu Company (U.S.A.)</t>
  </si>
  <si>
    <t>Anritsu Ltd. (U.K.)</t>
  </si>
  <si>
    <t>Anritsu A/S (Denmark)</t>
    <phoneticPr fontId="2"/>
  </si>
  <si>
    <t>Tohoku site</t>
    <phoneticPr fontId="2"/>
  </si>
  <si>
    <t>（Percentage changes from Fy2015）</t>
    <phoneticPr fontId="2"/>
  </si>
  <si>
    <t>FY2015</t>
    <phoneticPr fontId="2"/>
  </si>
  <si>
    <t>FY2014</t>
    <phoneticPr fontId="2"/>
  </si>
  <si>
    <t>FY2013</t>
    <phoneticPr fontId="2"/>
  </si>
  <si>
    <t>FY2012</t>
    <phoneticPr fontId="2"/>
  </si>
  <si>
    <t>FY2011</t>
    <phoneticPr fontId="2"/>
  </si>
  <si>
    <t>FY2010</t>
    <phoneticPr fontId="2"/>
  </si>
  <si>
    <t>FY2009</t>
    <phoneticPr fontId="2"/>
  </si>
  <si>
    <t>FY2008</t>
    <phoneticPr fontId="2"/>
  </si>
  <si>
    <t>FY2007</t>
    <phoneticPr fontId="2"/>
  </si>
  <si>
    <t>FY2016</t>
    <phoneticPr fontId="2"/>
  </si>
  <si>
    <t>　   the United States is based on the emission factor provided by the Federation of Electric Power Companies of Japan (provisional figure for fiscal 2016).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</si>
</sst>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_ ;[Red]\-#,##0.0\ "/>
    <numFmt numFmtId="178" formatCode="#,##0.0_);[Red]\(#,##0.0\)"/>
  </numFmts>
  <fonts count="13">
    <font>
      <sz val="11"/>
      <color theme="1"/>
      <name val="ＭＳ Ｐゴシック"/>
      <family val="3"/>
      <charset val="128"/>
      <scheme val="minor"/>
    </font>
    <font>
      <b/>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0"/>
      <name val="ＭＳ Ｐゴシック"/>
      <family val="3"/>
      <charset val="128"/>
      <scheme val="minor"/>
    </font>
    <font>
      <sz val="11"/>
      <name val="ＭＳ Ｐゴシック"/>
      <family val="3"/>
      <charset val="128"/>
      <scheme val="minor"/>
    </font>
    <font>
      <b/>
      <vertAlign val="subscript"/>
      <sz val="11"/>
      <color theme="0"/>
      <name val="ＭＳ Ｐゴシック"/>
      <family val="3"/>
      <charset val="128"/>
      <scheme val="minor"/>
    </font>
    <font>
      <b/>
      <sz val="9"/>
      <color theme="0"/>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b/>
      <sz val="11"/>
      <color indexed="9"/>
      <name val="ＭＳ Ｐゴシック"/>
      <family val="3"/>
      <charset val="128"/>
    </font>
    <font>
      <b/>
      <vertAlign val="superscript"/>
      <sz val="11"/>
      <color theme="0"/>
      <name val="ＭＳ Ｐゴシック"/>
      <family val="3"/>
      <charset val="128"/>
      <scheme val="minor"/>
    </font>
    <font>
      <sz val="11"/>
      <color indexed="8"/>
      <name val="ＭＳ Ｐゴシック"/>
      <family val="3"/>
      <charset val="128"/>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3" fillId="0" borderId="0">
      <alignment vertical="center"/>
    </xf>
  </cellStyleXfs>
  <cellXfs count="40">
    <xf numFmtId="0" fontId="0" fillId="0" borderId="0" xfId="0">
      <alignment vertical="center"/>
    </xf>
    <xf numFmtId="176" fontId="0" fillId="0" borderId="0" xfId="0" applyNumberFormat="1">
      <alignment vertical="center"/>
    </xf>
    <xf numFmtId="0" fontId="4" fillId="2" borderId="2" xfId="0" applyFont="1" applyFill="1" applyBorder="1">
      <alignment vertical="center"/>
    </xf>
    <xf numFmtId="0" fontId="4" fillId="2" borderId="1"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3" borderId="2" xfId="0" applyFont="1" applyFill="1" applyBorder="1">
      <alignment vertical="center"/>
    </xf>
    <xf numFmtId="0" fontId="4" fillId="3" borderId="1"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4" fillId="4" borderId="1" xfId="0" applyFont="1" applyFill="1" applyBorder="1">
      <alignment vertical="center"/>
    </xf>
    <xf numFmtId="49" fontId="4" fillId="4" borderId="1" xfId="0" applyNumberFormat="1" applyFont="1" applyFill="1" applyBorder="1" applyAlignment="1">
      <alignment horizontal="left" vertical="center"/>
    </xf>
    <xf numFmtId="0" fontId="4" fillId="3" borderId="1"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3" borderId="1" xfId="0" applyFont="1" applyFill="1" applyBorder="1" applyAlignment="1">
      <alignment horizontal="left" vertical="center" indent="2"/>
    </xf>
    <xf numFmtId="0" fontId="4" fillId="2" borderId="1" xfId="0" applyFont="1" applyFill="1" applyBorder="1" applyAlignment="1">
      <alignment horizontal="left" vertical="center" indent="2"/>
    </xf>
    <xf numFmtId="0" fontId="0" fillId="0" borderId="0" xfId="0" applyAlignment="1">
      <alignment vertical="center"/>
    </xf>
    <xf numFmtId="0" fontId="5" fillId="0" borderId="0" xfId="0" applyFont="1" applyAlignment="1">
      <alignment vertical="center"/>
    </xf>
    <xf numFmtId="176" fontId="0" fillId="0" borderId="0" xfId="0" applyNumberFormat="1" applyAlignment="1">
      <alignment vertical="center"/>
    </xf>
    <xf numFmtId="49" fontId="7" fillId="4" borderId="1" xfId="0" applyNumberFormat="1" applyFont="1" applyFill="1" applyBorder="1" applyAlignment="1">
      <alignment horizontal="left" vertical="center"/>
    </xf>
    <xf numFmtId="177" fontId="8" fillId="0" borderId="1" xfId="0" applyNumberFormat="1" applyFont="1" applyBorder="1">
      <alignment vertical="center"/>
    </xf>
    <xf numFmtId="177" fontId="8" fillId="5" borderId="1" xfId="0" applyNumberFormat="1" applyFont="1" applyFill="1" applyBorder="1">
      <alignment vertical="center"/>
    </xf>
    <xf numFmtId="176" fontId="8" fillId="0" borderId="0" xfId="0" applyNumberFormat="1" applyFont="1">
      <alignment vertical="center"/>
    </xf>
    <xf numFmtId="0" fontId="9" fillId="0" borderId="0" xfId="0" applyFont="1">
      <alignment vertical="center"/>
    </xf>
    <xf numFmtId="0" fontId="0" fillId="0" borderId="0" xfId="0" applyFont="1">
      <alignment vertical="center"/>
    </xf>
    <xf numFmtId="178" fontId="0" fillId="0" borderId="1" xfId="0" applyNumberFormat="1" applyBorder="1">
      <alignment vertical="center"/>
    </xf>
    <xf numFmtId="178" fontId="0" fillId="5" borderId="1" xfId="0" applyNumberFormat="1" applyFill="1" applyBorder="1">
      <alignment vertical="center"/>
    </xf>
    <xf numFmtId="178" fontId="0" fillId="0" borderId="1" xfId="0" applyNumberFormat="1" applyFill="1" applyBorder="1">
      <alignment vertical="center"/>
    </xf>
    <xf numFmtId="178" fontId="5" fillId="0" borderId="1" xfId="0" applyNumberFormat="1" applyFont="1" applyFill="1" applyBorder="1">
      <alignment vertical="center"/>
    </xf>
    <xf numFmtId="178" fontId="5" fillId="5" borderId="1" xfId="0" applyNumberFormat="1" applyFont="1" applyFill="1" applyBorder="1">
      <alignment vertical="center"/>
    </xf>
    <xf numFmtId="177" fontId="0" fillId="0" borderId="1" xfId="0" applyNumberFormat="1" applyFont="1" applyBorder="1">
      <alignment vertical="center"/>
    </xf>
    <xf numFmtId="177" fontId="0" fillId="5" borderId="1" xfId="0" applyNumberFormat="1" applyFont="1" applyFill="1" applyBorder="1">
      <alignment vertical="center"/>
    </xf>
    <xf numFmtId="178" fontId="0" fillId="0" borderId="1" xfId="0" applyNumberFormat="1" applyFont="1" applyBorder="1">
      <alignment vertical="center"/>
    </xf>
    <xf numFmtId="177" fontId="0" fillId="0" borderId="1" xfId="0" applyNumberFormat="1" applyFont="1" applyFill="1" applyBorder="1">
      <alignment vertical="center"/>
    </xf>
    <xf numFmtId="0" fontId="4" fillId="3" borderId="2" xfId="0" applyFont="1" applyFill="1" applyBorder="1" applyAlignment="1">
      <alignment vertical="center" wrapText="1"/>
    </xf>
    <xf numFmtId="0" fontId="4" fillId="2" borderId="2" xfId="0" applyFont="1" applyFill="1" applyBorder="1" applyAlignment="1">
      <alignment vertical="center" wrapText="1"/>
    </xf>
    <xf numFmtId="0" fontId="5" fillId="0" borderId="0" xfId="0" applyFont="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5" fillId="6" borderId="0" xfId="0" applyFont="1" applyFill="1" applyAlignment="1">
      <alignment vertical="center" wrapText="1"/>
    </xf>
  </cellXfs>
  <cellStyles count="3">
    <cellStyle name="桁区切り 3" xfId="1"/>
    <cellStyle name="標準" xfId="0" builtinId="0"/>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abSelected="1" workbookViewId="0">
      <pane xSplit="4" ySplit="2" topLeftCell="E3" activePane="bottomRight" state="frozen"/>
      <selection pane="topRight" activeCell="E1" sqref="E1"/>
      <selection pane="bottomLeft" activeCell="A2" sqref="A2"/>
      <selection pane="bottomRight" activeCell="B9" sqref="B9"/>
    </sheetView>
  </sheetViews>
  <sheetFormatPr defaultRowHeight="13.5"/>
  <cols>
    <col min="1" max="1" width="10" bestFit="1" customWidth="1"/>
    <col min="2" max="2" width="53.75" style="24" bestFit="1" customWidth="1"/>
    <col min="3" max="3" width="7.75" bestFit="1" customWidth="1"/>
    <col min="4" max="4" width="32.875" bestFit="1" customWidth="1"/>
    <col min="5" max="5" width="13.75" style="22" bestFit="1" customWidth="1"/>
    <col min="6" max="7" width="13.75" style="22" customWidth="1"/>
    <col min="8" max="15" width="12.25" style="1" bestFit="1" customWidth="1"/>
  </cols>
  <sheetData>
    <row r="1" spans="1:15" ht="17.25">
      <c r="A1" s="23" t="s">
        <v>16</v>
      </c>
    </row>
    <row r="2" spans="1:15">
      <c r="A2" s="10" t="s">
        <v>0</v>
      </c>
      <c r="B2" s="10" t="s">
        <v>17</v>
      </c>
      <c r="C2" s="10" t="s">
        <v>45</v>
      </c>
      <c r="D2" s="10"/>
      <c r="E2" s="19" t="s">
        <v>63</v>
      </c>
      <c r="F2" s="11" t="s">
        <v>73</v>
      </c>
      <c r="G2" s="11" t="s">
        <v>64</v>
      </c>
      <c r="H2" s="11" t="s">
        <v>65</v>
      </c>
      <c r="I2" s="11" t="s">
        <v>66</v>
      </c>
      <c r="J2" s="11" t="s">
        <v>67</v>
      </c>
      <c r="K2" s="11" t="s">
        <v>68</v>
      </c>
      <c r="L2" s="11" t="s">
        <v>69</v>
      </c>
      <c r="M2" s="11" t="s">
        <v>70</v>
      </c>
      <c r="N2" s="11" t="s">
        <v>71</v>
      </c>
      <c r="O2" s="11" t="s">
        <v>72</v>
      </c>
    </row>
    <row r="3" spans="1:15">
      <c r="A3" s="6" t="s">
        <v>1</v>
      </c>
      <c r="B3" s="6" t="s">
        <v>18</v>
      </c>
      <c r="C3" s="6" t="s">
        <v>2</v>
      </c>
      <c r="D3" s="7" t="s">
        <v>55</v>
      </c>
      <c r="E3" s="20">
        <f>IF(G3&lt;&gt;"",(F3-G3)/G3*100,"")</f>
        <v>-4.2982258987499744</v>
      </c>
      <c r="F3" s="25">
        <f>F4+F10</f>
        <v>29094.951930033301</v>
      </c>
      <c r="G3" s="25">
        <f>G4+G10</f>
        <v>30401.685029633398</v>
      </c>
      <c r="H3" s="25">
        <f t="shared" ref="H3:O3" si="0">H4+H10</f>
        <v>29010.161536700005</v>
      </c>
      <c r="I3" s="25">
        <f t="shared" si="0"/>
        <v>28907.477049999969</v>
      </c>
      <c r="J3" s="25">
        <f>J4+J10</f>
        <v>29061.159000000007</v>
      </c>
      <c r="K3" s="25">
        <f t="shared" si="0"/>
        <v>31039.513000000003</v>
      </c>
      <c r="L3" s="25">
        <f t="shared" si="0"/>
        <v>33708.326000000001</v>
      </c>
      <c r="M3" s="25">
        <f t="shared" si="0"/>
        <v>32194.356</v>
      </c>
      <c r="N3" s="25">
        <f t="shared" si="0"/>
        <v>34314.422999999995</v>
      </c>
      <c r="O3" s="25">
        <f t="shared" si="0"/>
        <v>36559.284525000003</v>
      </c>
    </row>
    <row r="4" spans="1:15">
      <c r="A4" s="8"/>
      <c r="B4" s="8"/>
      <c r="C4" s="8"/>
      <c r="D4" s="12" t="s">
        <v>56</v>
      </c>
      <c r="E4" s="20">
        <f t="shared" ref="E4:E71" si="1">IF(G4&lt;&gt;"",(F4-G4)/G4*100,"")</f>
        <v>-4.2942196063012892</v>
      </c>
      <c r="F4" s="25">
        <f>SUM(F5:F9)</f>
        <v>21869.040930033301</v>
      </c>
      <c r="G4" s="25">
        <f>SUM(G5:G9)</f>
        <v>22850.282229633398</v>
      </c>
      <c r="H4" s="25">
        <f t="shared" ref="H4:O4" si="2">SUM(H5:H9)</f>
        <v>21635.562536700003</v>
      </c>
      <c r="I4" s="25">
        <f t="shared" si="2"/>
        <v>22124.869049999968</v>
      </c>
      <c r="J4" s="25">
        <f t="shared" si="2"/>
        <v>22313.559000000005</v>
      </c>
      <c r="K4" s="25">
        <f t="shared" si="2"/>
        <v>24327.721000000001</v>
      </c>
      <c r="L4" s="25">
        <f t="shared" si="2"/>
        <v>26455.034</v>
      </c>
      <c r="M4" s="25">
        <f t="shared" si="2"/>
        <v>24448.105</v>
      </c>
      <c r="N4" s="25">
        <f t="shared" si="2"/>
        <v>26019.391</v>
      </c>
      <c r="O4" s="25">
        <f t="shared" si="2"/>
        <v>27952.228000000003</v>
      </c>
    </row>
    <row r="5" spans="1:15">
      <c r="A5" s="8"/>
      <c r="B5" s="8"/>
      <c r="C5" s="8"/>
      <c r="D5" s="14" t="s">
        <v>46</v>
      </c>
      <c r="E5" s="20">
        <f t="shared" si="1"/>
        <v>-6.8028571546971826</v>
      </c>
      <c r="F5" s="30">
        <v>14871.548000033299</v>
      </c>
      <c r="G5" s="25">
        <v>15957.085749633399</v>
      </c>
      <c r="H5" s="25">
        <v>15170.281666700001</v>
      </c>
      <c r="I5" s="25">
        <v>15408.679999999968</v>
      </c>
      <c r="J5" s="25">
        <v>16465.381000000001</v>
      </c>
      <c r="K5" s="25">
        <v>16744.405999999999</v>
      </c>
      <c r="L5" s="25">
        <v>18140.757000000001</v>
      </c>
      <c r="M5" s="25">
        <v>17321.212</v>
      </c>
      <c r="N5" s="25">
        <v>18561.641</v>
      </c>
      <c r="O5" s="25">
        <v>19945.228000000003</v>
      </c>
    </row>
    <row r="6" spans="1:15">
      <c r="A6" s="8"/>
      <c r="B6" s="8"/>
      <c r="C6" s="8"/>
      <c r="D6" s="14" t="s">
        <v>47</v>
      </c>
      <c r="E6" s="20">
        <f t="shared" si="1"/>
        <v>7.789650226529357</v>
      </c>
      <c r="F6" s="30">
        <v>1704.4259999999999</v>
      </c>
      <c r="G6" s="25">
        <v>1581.252</v>
      </c>
      <c r="H6" s="25">
        <v>1551.5050000000001</v>
      </c>
      <c r="I6" s="25">
        <v>1494.6079999999999</v>
      </c>
      <c r="J6" s="25">
        <v>1391.846</v>
      </c>
      <c r="K6" s="26"/>
      <c r="L6" s="26"/>
      <c r="M6" s="26"/>
      <c r="N6" s="26"/>
      <c r="O6" s="26"/>
    </row>
    <row r="7" spans="1:15">
      <c r="A7" s="8"/>
      <c r="B7" s="8"/>
      <c r="C7" s="8"/>
      <c r="D7" s="14" t="s">
        <v>48</v>
      </c>
      <c r="E7" s="21" t="str">
        <f t="shared" si="1"/>
        <v/>
      </c>
      <c r="F7" s="31"/>
      <c r="G7" s="26"/>
      <c r="H7" s="26"/>
      <c r="I7" s="26"/>
      <c r="J7" s="26"/>
      <c r="K7" s="25">
        <v>3170.91</v>
      </c>
      <c r="L7" s="25">
        <v>4070.6980000000003</v>
      </c>
      <c r="M7" s="25">
        <v>4172.7179999999998</v>
      </c>
      <c r="N7" s="25">
        <v>4148.7</v>
      </c>
      <c r="O7" s="25">
        <v>4125</v>
      </c>
    </row>
    <row r="8" spans="1:15">
      <c r="A8" s="8"/>
      <c r="B8" s="8"/>
      <c r="C8" s="8"/>
      <c r="D8" s="14" t="s">
        <v>49</v>
      </c>
      <c r="E8" s="20">
        <f t="shared" si="1"/>
        <v>0.35942158081238768</v>
      </c>
      <c r="F8" s="30">
        <v>4591.1399300000003</v>
      </c>
      <c r="G8" s="25">
        <v>4574.6974799999998</v>
      </c>
      <c r="H8" s="25">
        <v>4072.3458700000001</v>
      </c>
      <c r="I8" s="25">
        <v>4349.2940500000004</v>
      </c>
      <c r="J8" s="25">
        <v>3575.596</v>
      </c>
      <c r="K8" s="25">
        <v>3451.7400000000007</v>
      </c>
      <c r="L8" s="25">
        <v>3214.5099999999993</v>
      </c>
      <c r="M8" s="25">
        <v>2749.36</v>
      </c>
      <c r="N8" s="25">
        <v>2965.25</v>
      </c>
      <c r="O8" s="25">
        <v>3882</v>
      </c>
    </row>
    <row r="9" spans="1:15">
      <c r="A9" s="8"/>
      <c r="B9" s="8"/>
      <c r="C9" s="8"/>
      <c r="D9" s="14" t="s">
        <v>50</v>
      </c>
      <c r="E9" s="20">
        <f t="shared" si="1"/>
        <v>-4.7907960290106217</v>
      </c>
      <c r="F9" s="30">
        <v>701.92700000000002</v>
      </c>
      <c r="G9" s="25">
        <v>737.24699999999996</v>
      </c>
      <c r="H9" s="25">
        <v>841.43</v>
      </c>
      <c r="I9" s="27">
        <v>872.28700000000003</v>
      </c>
      <c r="J9" s="27">
        <v>880.7360000000001</v>
      </c>
      <c r="K9" s="27">
        <v>960.66500000000008</v>
      </c>
      <c r="L9" s="27">
        <v>1029.0690000000002</v>
      </c>
      <c r="M9" s="27">
        <v>204.81500000000003</v>
      </c>
      <c r="N9" s="27">
        <v>343.8</v>
      </c>
      <c r="O9" s="26"/>
    </row>
    <row r="10" spans="1:15">
      <c r="A10" s="8"/>
      <c r="B10" s="8"/>
      <c r="C10" s="8"/>
      <c r="D10" s="12" t="s">
        <v>51</v>
      </c>
      <c r="E10" s="20">
        <f t="shared" si="1"/>
        <v>-4.3103488003579917</v>
      </c>
      <c r="F10" s="32">
        <f>SUM(F11:F13)</f>
        <v>7225.9110000000001</v>
      </c>
      <c r="G10" s="25">
        <f>SUM(G11:G13)</f>
        <v>7551.4027999999998</v>
      </c>
      <c r="H10" s="25">
        <f t="shared" ref="H10:O10" si="3">SUM(H11:H13)</f>
        <v>7374.5990000000002</v>
      </c>
      <c r="I10" s="25">
        <f t="shared" si="3"/>
        <v>6782.6080000000002</v>
      </c>
      <c r="J10" s="25">
        <f t="shared" si="3"/>
        <v>6747.6</v>
      </c>
      <c r="K10" s="25">
        <f t="shared" si="3"/>
        <v>6711.7920000000004</v>
      </c>
      <c r="L10" s="25">
        <f t="shared" si="3"/>
        <v>7253.2920000000004</v>
      </c>
      <c r="M10" s="25">
        <f t="shared" si="3"/>
        <v>7746.2510000000002</v>
      </c>
      <c r="N10" s="25">
        <f t="shared" si="3"/>
        <v>8295.0319999999992</v>
      </c>
      <c r="O10" s="25">
        <f t="shared" si="3"/>
        <v>8607.056525</v>
      </c>
    </row>
    <row r="11" spans="1:15">
      <c r="A11" s="8"/>
      <c r="B11" s="8"/>
      <c r="C11" s="8"/>
      <c r="D11" s="14" t="s">
        <v>52</v>
      </c>
      <c r="E11" s="20">
        <f t="shared" si="1"/>
        <v>-2.25164605783579</v>
      </c>
      <c r="F11" s="30">
        <v>6384.5959999999995</v>
      </c>
      <c r="G11" s="25">
        <v>6531.6660000000002</v>
      </c>
      <c r="H11" s="25">
        <v>6269.0789999999997</v>
      </c>
      <c r="I11" s="25">
        <v>6226.808</v>
      </c>
      <c r="J11" s="25">
        <v>6215.5</v>
      </c>
      <c r="K11" s="25">
        <v>6128.9520000000002</v>
      </c>
      <c r="L11" s="25">
        <v>6167.9830000000002</v>
      </c>
      <c r="M11" s="25">
        <v>6258.7709999999997</v>
      </c>
      <c r="N11" s="25">
        <v>6403.5889999999999</v>
      </c>
      <c r="O11" s="25">
        <v>6569.8305250000003</v>
      </c>
    </row>
    <row r="12" spans="1:15">
      <c r="A12" s="8"/>
      <c r="B12" s="8"/>
      <c r="C12" s="8"/>
      <c r="D12" s="14" t="s">
        <v>53</v>
      </c>
      <c r="E12" s="21"/>
      <c r="F12" s="31"/>
      <c r="G12" s="25">
        <v>132.137</v>
      </c>
      <c r="H12" s="25">
        <v>182.3</v>
      </c>
      <c r="I12" s="25">
        <v>196.8</v>
      </c>
      <c r="J12" s="25">
        <v>190.1</v>
      </c>
      <c r="K12" s="25">
        <v>174.84</v>
      </c>
      <c r="L12" s="25">
        <v>657.30899999999997</v>
      </c>
      <c r="M12" s="25">
        <v>859.48</v>
      </c>
      <c r="N12" s="25">
        <v>958.44299999999998</v>
      </c>
      <c r="O12" s="25">
        <v>998.226</v>
      </c>
    </row>
    <row r="13" spans="1:15">
      <c r="A13" s="8"/>
      <c r="B13" s="9"/>
      <c r="C13" s="9"/>
      <c r="D13" s="14" t="s">
        <v>54</v>
      </c>
      <c r="E13" s="20">
        <f t="shared" si="1"/>
        <v>-5.2146023466882161</v>
      </c>
      <c r="F13" s="30">
        <v>841.31500000000005</v>
      </c>
      <c r="G13" s="28">
        <v>887.59979999999996</v>
      </c>
      <c r="H13" s="28">
        <v>923.22</v>
      </c>
      <c r="I13" s="27">
        <v>359</v>
      </c>
      <c r="J13" s="27">
        <v>342</v>
      </c>
      <c r="K13" s="27">
        <v>408</v>
      </c>
      <c r="L13" s="25">
        <v>428</v>
      </c>
      <c r="M13" s="25">
        <v>628</v>
      </c>
      <c r="N13" s="25">
        <v>933</v>
      </c>
      <c r="O13" s="25">
        <v>1039</v>
      </c>
    </row>
    <row r="14" spans="1:15" ht="15.75">
      <c r="A14" s="8"/>
      <c r="B14" s="6" t="s">
        <v>19</v>
      </c>
      <c r="C14" s="6" t="s">
        <v>15</v>
      </c>
      <c r="D14" s="7" t="s">
        <v>57</v>
      </c>
      <c r="E14" s="20">
        <f t="shared" si="1"/>
        <v>5.34244681287276</v>
      </c>
      <c r="F14" s="27">
        <f>F15+F19</f>
        <v>172991.2</v>
      </c>
      <c r="G14" s="25">
        <f>G15+G19</f>
        <v>164217.94370060202</v>
      </c>
      <c r="H14" s="25">
        <f t="shared" ref="H14:O14" si="4">H15+H19</f>
        <v>158606.85781098658</v>
      </c>
      <c r="I14" s="25">
        <f t="shared" si="4"/>
        <v>187113.15802146037</v>
      </c>
      <c r="J14" s="25">
        <f t="shared" si="4"/>
        <v>219280.25501177702</v>
      </c>
      <c r="K14" s="25">
        <f t="shared" si="4"/>
        <v>230520.15448835382</v>
      </c>
      <c r="L14" s="25">
        <f t="shared" si="4"/>
        <v>229948.37851347818</v>
      </c>
      <c r="M14" s="25">
        <f t="shared" si="4"/>
        <v>223009.78790892439</v>
      </c>
      <c r="N14" s="25">
        <f t="shared" si="4"/>
        <v>236968.90709238418</v>
      </c>
      <c r="O14" s="25">
        <f t="shared" si="4"/>
        <v>258809.30188432353</v>
      </c>
    </row>
    <row r="15" spans="1:15">
      <c r="A15" s="8"/>
      <c r="B15" s="8"/>
      <c r="C15" s="8"/>
      <c r="D15" s="12" t="s">
        <v>58</v>
      </c>
      <c r="E15" s="20">
        <f t="shared" si="1"/>
        <v>7.8869059302937261</v>
      </c>
      <c r="F15" s="27">
        <f>SUM(F16:F18)</f>
        <v>54963.200000000004</v>
      </c>
      <c r="G15" s="25">
        <f>SUM(G16:G18)</f>
        <v>50945.200000000004</v>
      </c>
      <c r="H15" s="25">
        <f t="shared" ref="H15:O15" si="5">SUM(H16:H18)</f>
        <v>58835.9</v>
      </c>
      <c r="I15" s="25">
        <f t="shared" si="5"/>
        <v>61462</v>
      </c>
      <c r="J15" s="25">
        <f t="shared" si="5"/>
        <v>64491.4</v>
      </c>
      <c r="K15" s="25">
        <f t="shared" si="5"/>
        <v>71458.7</v>
      </c>
      <c r="L15" s="25">
        <f t="shared" si="5"/>
        <v>70917.899999999994</v>
      </c>
      <c r="M15" s="25">
        <f t="shared" si="5"/>
        <v>62756</v>
      </c>
      <c r="N15" s="25">
        <f t="shared" si="5"/>
        <v>62451.8</v>
      </c>
      <c r="O15" s="25">
        <f t="shared" si="5"/>
        <v>64080.3</v>
      </c>
    </row>
    <row r="16" spans="1:15">
      <c r="A16" s="8"/>
      <c r="B16" s="8"/>
      <c r="C16" s="8"/>
      <c r="D16" s="14" t="s">
        <v>46</v>
      </c>
      <c r="E16" s="20">
        <f t="shared" si="1"/>
        <v>8.4344799669658848</v>
      </c>
      <c r="F16" s="33">
        <v>53307.8</v>
      </c>
      <c r="G16" s="25">
        <v>49161.3</v>
      </c>
      <c r="H16" s="25">
        <v>57077.1</v>
      </c>
      <c r="I16" s="25">
        <v>59837.9</v>
      </c>
      <c r="J16" s="25">
        <v>64491.4</v>
      </c>
      <c r="K16" s="25">
        <v>71458.7</v>
      </c>
      <c r="L16" s="25">
        <v>70917.899999999994</v>
      </c>
      <c r="M16" s="25">
        <v>62756</v>
      </c>
      <c r="N16" s="25">
        <v>62451.8</v>
      </c>
      <c r="O16" s="25">
        <v>64080.3</v>
      </c>
    </row>
    <row r="17" spans="1:15">
      <c r="A17" s="8"/>
      <c r="B17" s="8"/>
      <c r="C17" s="8"/>
      <c r="D17" s="14" t="s">
        <v>49</v>
      </c>
      <c r="E17" s="20">
        <f t="shared" si="1"/>
        <v>-15.263095379498754</v>
      </c>
      <c r="F17" s="33">
        <v>713.4</v>
      </c>
      <c r="G17" s="25">
        <v>841.9</v>
      </c>
      <c r="H17" s="25">
        <v>809.8</v>
      </c>
      <c r="I17" s="27">
        <v>675.1</v>
      </c>
      <c r="J17" s="26"/>
      <c r="K17" s="26"/>
      <c r="L17" s="26"/>
      <c r="M17" s="26"/>
      <c r="N17" s="26"/>
      <c r="O17" s="26"/>
    </row>
    <row r="18" spans="1:15">
      <c r="A18" s="8"/>
      <c r="B18" s="8"/>
      <c r="C18" s="8"/>
      <c r="D18" s="14" t="s">
        <v>50</v>
      </c>
      <c r="E18" s="20">
        <f t="shared" si="1"/>
        <v>0</v>
      </c>
      <c r="F18" s="30">
        <v>942</v>
      </c>
      <c r="G18" s="25">
        <v>942</v>
      </c>
      <c r="H18" s="25">
        <v>949</v>
      </c>
      <c r="I18" s="27">
        <v>949</v>
      </c>
      <c r="J18" s="26"/>
      <c r="K18" s="26"/>
      <c r="L18" s="26"/>
      <c r="M18" s="26"/>
      <c r="N18" s="26"/>
      <c r="O18" s="26"/>
    </row>
    <row r="19" spans="1:15">
      <c r="A19" s="8"/>
      <c r="B19" s="8"/>
      <c r="C19" s="8"/>
      <c r="D19" s="12" t="s">
        <v>51</v>
      </c>
      <c r="E19" s="20">
        <f t="shared" si="1"/>
        <v>4.1980587244950112</v>
      </c>
      <c r="F19" s="25">
        <f>SUM(F20:F21)</f>
        <v>118028</v>
      </c>
      <c r="G19" s="25">
        <f>SUM(G20:G21)</f>
        <v>113272.743700602</v>
      </c>
      <c r="H19" s="25">
        <f t="shared" ref="H19:O19" si="6">SUM(H20:H21)</f>
        <v>99770.957810986583</v>
      </c>
      <c r="I19" s="25">
        <f t="shared" si="6"/>
        <v>125651.15802146037</v>
      </c>
      <c r="J19" s="25">
        <f t="shared" si="6"/>
        <v>154788.85501177702</v>
      </c>
      <c r="K19" s="25">
        <f t="shared" si="6"/>
        <v>159061.45448835383</v>
      </c>
      <c r="L19" s="25">
        <f t="shared" si="6"/>
        <v>159030.47851347819</v>
      </c>
      <c r="M19" s="25">
        <f t="shared" si="6"/>
        <v>160253.78790892439</v>
      </c>
      <c r="N19" s="25">
        <f t="shared" si="6"/>
        <v>174517.10709238419</v>
      </c>
      <c r="O19" s="25">
        <f t="shared" si="6"/>
        <v>194729.00188432352</v>
      </c>
    </row>
    <row r="20" spans="1:15">
      <c r="A20" s="8"/>
      <c r="B20" s="8"/>
      <c r="C20" s="8"/>
      <c r="D20" s="14" t="s">
        <v>59</v>
      </c>
      <c r="E20" s="20">
        <f t="shared" si="1"/>
        <v>4.1980587244950112</v>
      </c>
      <c r="F20" s="30">
        <v>118028</v>
      </c>
      <c r="G20" s="25">
        <v>113272.743700602</v>
      </c>
      <c r="H20" s="25">
        <v>99770.957810986583</v>
      </c>
      <c r="I20" s="25">
        <v>92495.158021460375</v>
      </c>
      <c r="J20" s="25">
        <v>106085.85501177704</v>
      </c>
      <c r="K20" s="25">
        <v>108449.45448835383</v>
      </c>
      <c r="L20" s="25">
        <v>109686.47851347817</v>
      </c>
      <c r="M20" s="25">
        <v>101021.78790892438</v>
      </c>
      <c r="N20" s="25">
        <v>124122.10709238421</v>
      </c>
      <c r="O20" s="25">
        <v>113878.00188432352</v>
      </c>
    </row>
    <row r="21" spans="1:15">
      <c r="A21" s="8"/>
      <c r="B21" s="9"/>
      <c r="C21" s="9"/>
      <c r="D21" s="14" t="s">
        <v>60</v>
      </c>
      <c r="E21" s="21" t="str">
        <f t="shared" si="1"/>
        <v/>
      </c>
      <c r="F21" s="31"/>
      <c r="G21" s="26"/>
      <c r="H21" s="26"/>
      <c r="I21" s="27">
        <v>33156</v>
      </c>
      <c r="J21" s="27">
        <v>48703</v>
      </c>
      <c r="K21" s="27">
        <v>50612</v>
      </c>
      <c r="L21" s="25">
        <v>49344</v>
      </c>
      <c r="M21" s="25">
        <v>59232</v>
      </c>
      <c r="N21" s="25">
        <v>50395</v>
      </c>
      <c r="O21" s="25">
        <v>80851</v>
      </c>
    </row>
    <row r="22" spans="1:15">
      <c r="A22" s="8"/>
      <c r="B22" s="6" t="s">
        <v>20</v>
      </c>
      <c r="C22" s="6" t="s">
        <v>3</v>
      </c>
      <c r="D22" s="7" t="s">
        <v>57</v>
      </c>
      <c r="E22" s="20">
        <f t="shared" si="1"/>
        <v>10.570390576175823</v>
      </c>
      <c r="F22" s="27">
        <f>F23+F27</f>
        <v>501.81778000000003</v>
      </c>
      <c r="G22" s="25">
        <f>G23+G27</f>
        <v>453.84463</v>
      </c>
      <c r="H22" s="25">
        <f t="shared" ref="H22:O22" si="7">H23+H27</f>
        <v>477.60911944999998</v>
      </c>
      <c r="I22" s="25">
        <f t="shared" si="7"/>
        <v>508.91891875000005</v>
      </c>
      <c r="J22" s="25">
        <f t="shared" si="7"/>
        <v>158.06493074999997</v>
      </c>
      <c r="K22" s="25">
        <f t="shared" si="7"/>
        <v>164.70742999999999</v>
      </c>
      <c r="L22" s="25">
        <f t="shared" si="7"/>
        <v>148.81536000000003</v>
      </c>
      <c r="M22" s="25">
        <f t="shared" si="7"/>
        <v>133.84778</v>
      </c>
      <c r="N22" s="25">
        <f t="shared" si="7"/>
        <v>146.00106000000002</v>
      </c>
      <c r="O22" s="25">
        <f t="shared" si="7"/>
        <v>149.264465</v>
      </c>
    </row>
    <row r="23" spans="1:15">
      <c r="A23" s="8"/>
      <c r="B23" s="8"/>
      <c r="C23" s="8"/>
      <c r="D23" s="12" t="s">
        <v>58</v>
      </c>
      <c r="E23" s="20">
        <f t="shared" si="1"/>
        <v>10.613092673273298</v>
      </c>
      <c r="F23" s="27">
        <f>SUM(F24:F26)</f>
        <v>501.32578000000001</v>
      </c>
      <c r="G23" s="25">
        <f>SUM(G24:G26)</f>
        <v>453.22462999999999</v>
      </c>
      <c r="H23" s="25">
        <f t="shared" ref="H23:O23" si="8">SUM(H24:H26)</f>
        <v>476.78485999999998</v>
      </c>
      <c r="I23" s="25">
        <f t="shared" si="8"/>
        <v>508.19693000000007</v>
      </c>
      <c r="J23" s="25">
        <f t="shared" si="8"/>
        <v>157.18699999999998</v>
      </c>
      <c r="K23" s="25">
        <f t="shared" si="8"/>
        <v>163.958</v>
      </c>
      <c r="L23" s="25">
        <f t="shared" si="8"/>
        <v>148.45200000000003</v>
      </c>
      <c r="M23" s="25">
        <f t="shared" si="8"/>
        <v>133.43899999999999</v>
      </c>
      <c r="N23" s="25">
        <f t="shared" si="8"/>
        <v>145.56200000000001</v>
      </c>
      <c r="O23" s="25">
        <f t="shared" si="8"/>
        <v>149.07900000000001</v>
      </c>
    </row>
    <row r="24" spans="1:15">
      <c r="A24" s="8"/>
      <c r="B24" s="8"/>
      <c r="C24" s="8"/>
      <c r="D24" s="14" t="s">
        <v>46</v>
      </c>
      <c r="E24" s="20">
        <f t="shared" si="1"/>
        <v>2.1962176850436381</v>
      </c>
      <c r="F24" s="33">
        <v>300.23678000000001</v>
      </c>
      <c r="G24" s="25">
        <v>293.78462999999999</v>
      </c>
      <c r="H24" s="25">
        <v>301.21886000000001</v>
      </c>
      <c r="I24" s="25">
        <v>315.59593000000001</v>
      </c>
      <c r="J24" s="25">
        <v>0.38</v>
      </c>
      <c r="K24" s="25">
        <v>1.06</v>
      </c>
      <c r="L24" s="25">
        <v>0.67999999999999994</v>
      </c>
      <c r="M24" s="25">
        <v>0.44</v>
      </c>
      <c r="N24" s="25">
        <v>0.4</v>
      </c>
      <c r="O24" s="25">
        <v>0.6</v>
      </c>
    </row>
    <row r="25" spans="1:15">
      <c r="A25" s="8"/>
      <c r="B25" s="8"/>
      <c r="C25" s="8"/>
      <c r="D25" s="14" t="s">
        <v>49</v>
      </c>
      <c r="E25" s="20">
        <f t="shared" si="1"/>
        <v>31.947256995581739</v>
      </c>
      <c r="F25" s="30">
        <v>172.017</v>
      </c>
      <c r="G25" s="25">
        <v>130.36799999999999</v>
      </c>
      <c r="H25" s="25">
        <v>146.346</v>
      </c>
      <c r="I25" s="27">
        <v>163.381</v>
      </c>
      <c r="J25" s="25">
        <v>156.80699999999999</v>
      </c>
      <c r="K25" s="25">
        <v>162.898</v>
      </c>
      <c r="L25" s="25">
        <v>147.77200000000002</v>
      </c>
      <c r="M25" s="25">
        <v>132.999</v>
      </c>
      <c r="N25" s="25">
        <v>145.16200000000001</v>
      </c>
      <c r="O25" s="25">
        <v>148.47900000000001</v>
      </c>
    </row>
    <row r="26" spans="1:15">
      <c r="A26" s="8"/>
      <c r="B26" s="8"/>
      <c r="C26" s="8"/>
      <c r="D26" s="14" t="s">
        <v>50</v>
      </c>
      <c r="E26" s="20">
        <f t="shared" si="1"/>
        <v>0</v>
      </c>
      <c r="F26" s="30">
        <v>29.071999999999999</v>
      </c>
      <c r="G26" s="25">
        <v>29.071999999999999</v>
      </c>
      <c r="H26" s="25">
        <v>29.22</v>
      </c>
      <c r="I26" s="27">
        <v>29.22</v>
      </c>
      <c r="J26" s="26"/>
      <c r="K26" s="26"/>
      <c r="L26" s="26"/>
      <c r="M26" s="26"/>
      <c r="N26" s="26"/>
      <c r="O26" s="26"/>
    </row>
    <row r="27" spans="1:15">
      <c r="A27" s="8"/>
      <c r="B27" s="8"/>
      <c r="C27" s="8"/>
      <c r="D27" s="12" t="s">
        <v>51</v>
      </c>
      <c r="E27" s="20">
        <f t="shared" si="1"/>
        <v>-20.64516129032258</v>
      </c>
      <c r="F27" s="25">
        <f>SUM(F28)</f>
        <v>0.49199999999999999</v>
      </c>
      <c r="G27" s="25">
        <f>SUM(G28)</f>
        <v>0.62</v>
      </c>
      <c r="H27" s="25">
        <f t="shared" ref="H27:O27" si="9">SUM(H28)</f>
        <v>0.82425945</v>
      </c>
      <c r="I27" s="25">
        <f t="shared" si="9"/>
        <v>0.72198874999999996</v>
      </c>
      <c r="J27" s="25">
        <f t="shared" si="9"/>
        <v>0.87793074999999998</v>
      </c>
      <c r="K27" s="25">
        <f t="shared" si="9"/>
        <v>0.74943000000000004</v>
      </c>
      <c r="L27" s="25">
        <f t="shared" si="9"/>
        <v>0.36336000000000002</v>
      </c>
      <c r="M27" s="25">
        <f t="shared" si="9"/>
        <v>0.40877999999999998</v>
      </c>
      <c r="N27" s="25">
        <f t="shared" si="9"/>
        <v>0.43906000000000001</v>
      </c>
      <c r="O27" s="25">
        <f t="shared" si="9"/>
        <v>0.18546499999999999</v>
      </c>
    </row>
    <row r="28" spans="1:15">
      <c r="A28" s="8"/>
      <c r="B28" s="8"/>
      <c r="C28" s="8"/>
      <c r="D28" s="14" t="s">
        <v>59</v>
      </c>
      <c r="E28" s="20">
        <f t="shared" si="1"/>
        <v>-20.64516129032258</v>
      </c>
      <c r="F28" s="30">
        <v>0.49199999999999999</v>
      </c>
      <c r="G28" s="25">
        <v>0.62</v>
      </c>
      <c r="H28" s="25">
        <v>0.82425945</v>
      </c>
      <c r="I28" s="27">
        <v>0.72198874999999996</v>
      </c>
      <c r="J28" s="25">
        <v>0.87793074999999998</v>
      </c>
      <c r="K28" s="25">
        <v>0.74943000000000004</v>
      </c>
      <c r="L28" s="25">
        <v>0.36336000000000002</v>
      </c>
      <c r="M28" s="25">
        <v>0.40877999999999998</v>
      </c>
      <c r="N28" s="25">
        <v>0.43906000000000001</v>
      </c>
      <c r="O28" s="25">
        <v>0.18546499999999999</v>
      </c>
    </row>
    <row r="29" spans="1:15">
      <c r="A29" s="8"/>
      <c r="B29" s="7" t="s">
        <v>21</v>
      </c>
      <c r="C29" s="7" t="s">
        <v>10</v>
      </c>
      <c r="D29" s="14" t="s">
        <v>61</v>
      </c>
      <c r="E29" s="21"/>
      <c r="F29" s="31"/>
      <c r="G29" s="25">
        <v>113.230603</v>
      </c>
      <c r="H29" s="25">
        <v>354</v>
      </c>
      <c r="I29" s="28">
        <v>392</v>
      </c>
      <c r="J29" s="29"/>
      <c r="K29" s="29"/>
      <c r="L29" s="29"/>
      <c r="M29" s="29"/>
      <c r="N29" s="29"/>
      <c r="O29" s="29"/>
    </row>
    <row r="30" spans="1:15" ht="15.75">
      <c r="A30" s="8"/>
      <c r="B30" s="6" t="s">
        <v>22</v>
      </c>
      <c r="C30" s="6" t="s">
        <v>15</v>
      </c>
      <c r="D30" s="7" t="s">
        <v>57</v>
      </c>
      <c r="E30" s="20">
        <f t="shared" si="1"/>
        <v>-2.9495772376498821</v>
      </c>
      <c r="F30" s="25">
        <f>F31+F37</f>
        <v>80351.5</v>
      </c>
      <c r="G30" s="25">
        <f>G31+G37</f>
        <v>82793.56</v>
      </c>
      <c r="H30" s="25">
        <f t="shared" ref="H30:O30" si="10">H31+H37</f>
        <v>94931.201533999993</v>
      </c>
      <c r="I30" s="25">
        <f t="shared" si="10"/>
        <v>104426.6</v>
      </c>
      <c r="J30" s="25">
        <f t="shared" si="10"/>
        <v>112799.8970696</v>
      </c>
      <c r="K30" s="25">
        <f t="shared" si="10"/>
        <v>127712.84031839999</v>
      </c>
      <c r="L30" s="25">
        <f t="shared" si="10"/>
        <v>128203.559564</v>
      </c>
      <c r="M30" s="25">
        <f t="shared" si="10"/>
        <v>124243.4683008</v>
      </c>
      <c r="N30" s="25">
        <f t="shared" si="10"/>
        <v>145082.97927359998</v>
      </c>
      <c r="O30" s="25">
        <f t="shared" si="10"/>
        <v>163285.94053600001</v>
      </c>
    </row>
    <row r="31" spans="1:15">
      <c r="A31" s="8"/>
      <c r="B31" s="8"/>
      <c r="C31" s="8"/>
      <c r="D31" s="12" t="s">
        <v>58</v>
      </c>
      <c r="E31" s="20">
        <f t="shared" si="1"/>
        <v>-5.3669455452810801</v>
      </c>
      <c r="F31" s="25">
        <f>SUM(F32:F36)</f>
        <v>64473.5</v>
      </c>
      <c r="G31" s="25">
        <f>SUM(G32:G36)</f>
        <v>68130</v>
      </c>
      <c r="H31" s="25">
        <f t="shared" ref="H31:O31" si="11">SUM(H32:H36)</f>
        <v>74968</v>
      </c>
      <c r="I31" s="25">
        <f t="shared" si="11"/>
        <v>74855.600000000006</v>
      </c>
      <c r="J31" s="25">
        <f t="shared" si="11"/>
        <v>81691</v>
      </c>
      <c r="K31" s="25">
        <f t="shared" si="11"/>
        <v>101999.9</v>
      </c>
      <c r="L31" s="25">
        <f t="shared" si="11"/>
        <v>100894.7</v>
      </c>
      <c r="M31" s="25">
        <f t="shared" si="11"/>
        <v>96730.2</v>
      </c>
      <c r="N31" s="25">
        <f t="shared" si="11"/>
        <v>112039.5</v>
      </c>
      <c r="O31" s="25">
        <f t="shared" si="11"/>
        <v>132226.5</v>
      </c>
    </row>
    <row r="32" spans="1:15">
      <c r="A32" s="8"/>
      <c r="B32" s="8"/>
      <c r="C32" s="8"/>
      <c r="D32" s="14" t="s">
        <v>46</v>
      </c>
      <c r="E32" s="20">
        <f t="shared" si="1"/>
        <v>-5.7169395523339466</v>
      </c>
      <c r="F32" s="30">
        <v>51768</v>
      </c>
      <c r="G32" s="25">
        <v>54907</v>
      </c>
      <c r="H32" s="25">
        <v>62437</v>
      </c>
      <c r="I32" s="25">
        <v>61971.6</v>
      </c>
      <c r="J32" s="25">
        <v>68886.5</v>
      </c>
      <c r="K32" s="25">
        <v>85369.9</v>
      </c>
      <c r="L32" s="25">
        <v>84313.7</v>
      </c>
      <c r="M32" s="25">
        <v>82232.2</v>
      </c>
      <c r="N32" s="25">
        <v>94744.5</v>
      </c>
      <c r="O32" s="25">
        <v>111691.5</v>
      </c>
    </row>
    <row r="33" spans="1:15">
      <c r="A33" s="8"/>
      <c r="B33" s="8"/>
      <c r="C33" s="8"/>
      <c r="D33" s="14" t="s">
        <v>47</v>
      </c>
      <c r="E33" s="20">
        <f t="shared" si="1"/>
        <v>-6.8944099378881987</v>
      </c>
      <c r="F33" s="30">
        <v>749.5</v>
      </c>
      <c r="G33" s="27">
        <v>805</v>
      </c>
      <c r="H33" s="25">
        <v>812</v>
      </c>
      <c r="I33" s="25">
        <v>696</v>
      </c>
      <c r="J33" s="25">
        <v>672.5</v>
      </c>
      <c r="K33" s="26"/>
      <c r="L33" s="26"/>
      <c r="M33" s="26"/>
      <c r="N33" s="26"/>
      <c r="O33" s="26"/>
    </row>
    <row r="34" spans="1:15">
      <c r="A34" s="8"/>
      <c r="B34" s="8"/>
      <c r="C34" s="8"/>
      <c r="D34" s="14" t="s">
        <v>48</v>
      </c>
      <c r="E34" s="21" t="str">
        <f t="shared" si="1"/>
        <v/>
      </c>
      <c r="F34" s="31"/>
      <c r="G34" s="26"/>
      <c r="H34" s="26"/>
      <c r="I34" s="26"/>
      <c r="J34" s="26"/>
      <c r="K34" s="25">
        <v>4509</v>
      </c>
      <c r="L34" s="25">
        <v>5336</v>
      </c>
      <c r="M34" s="25">
        <v>5066</v>
      </c>
      <c r="N34" s="25">
        <v>5601</v>
      </c>
      <c r="O34" s="25">
        <v>5944</v>
      </c>
    </row>
    <row r="35" spans="1:15">
      <c r="A35" s="8"/>
      <c r="B35" s="8"/>
      <c r="C35" s="8"/>
      <c r="D35" s="14" t="s">
        <v>49</v>
      </c>
      <c r="E35" s="20">
        <f t="shared" si="1"/>
        <v>-3.7644201578627809</v>
      </c>
      <c r="F35" s="30">
        <v>11887.5</v>
      </c>
      <c r="G35" s="25">
        <v>12352.5</v>
      </c>
      <c r="H35" s="25">
        <v>11719</v>
      </c>
      <c r="I35" s="25">
        <v>12188</v>
      </c>
      <c r="J35" s="25">
        <v>12132</v>
      </c>
      <c r="K35" s="25">
        <v>12121</v>
      </c>
      <c r="L35" s="25">
        <v>11245</v>
      </c>
      <c r="M35" s="25">
        <v>9432</v>
      </c>
      <c r="N35" s="25">
        <v>11694</v>
      </c>
      <c r="O35" s="25">
        <v>14591</v>
      </c>
    </row>
    <row r="36" spans="1:15">
      <c r="A36" s="8"/>
      <c r="B36" s="8"/>
      <c r="C36" s="8"/>
      <c r="D36" s="14" t="s">
        <v>50</v>
      </c>
      <c r="E36" s="20">
        <f t="shared" si="1"/>
        <v>4.5801526717557248</v>
      </c>
      <c r="F36" s="30">
        <v>68.5</v>
      </c>
      <c r="G36" s="25">
        <v>65.5</v>
      </c>
      <c r="H36" s="26"/>
      <c r="I36" s="26"/>
      <c r="J36" s="26"/>
      <c r="K36" s="26"/>
      <c r="L36" s="26"/>
      <c r="M36" s="26"/>
      <c r="N36" s="26"/>
      <c r="O36" s="26"/>
    </row>
    <row r="37" spans="1:15">
      <c r="A37" s="8"/>
      <c r="B37" s="8"/>
      <c r="C37" s="8"/>
      <c r="D37" s="12" t="s">
        <v>51</v>
      </c>
      <c r="E37" s="20">
        <f t="shared" si="1"/>
        <v>8.282027011176007</v>
      </c>
      <c r="F37" s="25">
        <f>SUM(F38:F40)</f>
        <v>15878</v>
      </c>
      <c r="G37" s="25">
        <f>SUM(G38:G40)</f>
        <v>14663.56</v>
      </c>
      <c r="H37" s="25">
        <f t="shared" ref="H37:O37" si="12">SUM(H38:H40)</f>
        <v>19963.201534</v>
      </c>
      <c r="I37" s="25">
        <f t="shared" si="12"/>
        <v>29571</v>
      </c>
      <c r="J37" s="25">
        <f t="shared" si="12"/>
        <v>31108.8970696</v>
      </c>
      <c r="K37" s="25">
        <f t="shared" si="12"/>
        <v>25712.9403184</v>
      </c>
      <c r="L37" s="25">
        <f t="shared" si="12"/>
        <v>27308.859563999998</v>
      </c>
      <c r="M37" s="25">
        <f t="shared" si="12"/>
        <v>27513.268300799999</v>
      </c>
      <c r="N37" s="25">
        <f t="shared" si="12"/>
        <v>33043.479273599994</v>
      </c>
      <c r="O37" s="25">
        <f t="shared" si="12"/>
        <v>31059.440535999998</v>
      </c>
    </row>
    <row r="38" spans="1:15">
      <c r="A38" s="8"/>
      <c r="B38" s="8"/>
      <c r="C38" s="8"/>
      <c r="D38" s="14" t="s">
        <v>59</v>
      </c>
      <c r="E38" s="20">
        <f t="shared" si="1"/>
        <v>10.463207479837271</v>
      </c>
      <c r="F38" s="30">
        <v>15477</v>
      </c>
      <c r="G38" s="27">
        <v>14011</v>
      </c>
      <c r="H38" s="27">
        <v>18781.201534</v>
      </c>
      <c r="I38" s="25">
        <v>27256</v>
      </c>
      <c r="J38" s="25">
        <v>28917.8970696</v>
      </c>
      <c r="K38" s="25">
        <v>23506.9403184</v>
      </c>
      <c r="L38" s="25">
        <v>24902.859563999998</v>
      </c>
      <c r="M38" s="25">
        <v>25551.268300799999</v>
      </c>
      <c r="N38" s="25">
        <v>30319.479273599998</v>
      </c>
      <c r="O38" s="25">
        <v>27833.440535999998</v>
      </c>
    </row>
    <row r="39" spans="1:15">
      <c r="A39" s="8"/>
      <c r="B39" s="8"/>
      <c r="C39" s="8"/>
      <c r="D39" s="14" t="s">
        <v>53</v>
      </c>
      <c r="E39" s="21"/>
      <c r="F39" s="31"/>
      <c r="G39" s="27">
        <v>231.56</v>
      </c>
      <c r="H39" s="27">
        <v>793</v>
      </c>
      <c r="I39" s="25">
        <v>815</v>
      </c>
      <c r="J39" s="25">
        <v>855</v>
      </c>
      <c r="K39" s="25">
        <v>870</v>
      </c>
      <c r="L39" s="25">
        <v>1070</v>
      </c>
      <c r="M39" s="25">
        <v>934</v>
      </c>
      <c r="N39" s="25">
        <v>1068</v>
      </c>
      <c r="O39" s="25">
        <v>1522</v>
      </c>
    </row>
    <row r="40" spans="1:15">
      <c r="A40" s="8"/>
      <c r="B40" s="9"/>
      <c r="C40" s="9"/>
      <c r="D40" s="14" t="s">
        <v>60</v>
      </c>
      <c r="E40" s="20">
        <f t="shared" si="1"/>
        <v>-4.7505938242280283</v>
      </c>
      <c r="F40" s="30">
        <v>401</v>
      </c>
      <c r="G40" s="27">
        <v>421</v>
      </c>
      <c r="H40" s="27">
        <v>389</v>
      </c>
      <c r="I40" s="27">
        <v>1500</v>
      </c>
      <c r="J40" s="27">
        <v>1336</v>
      </c>
      <c r="K40" s="27">
        <v>1336</v>
      </c>
      <c r="L40" s="25">
        <v>1336</v>
      </c>
      <c r="M40" s="25">
        <v>1028</v>
      </c>
      <c r="N40" s="25">
        <v>1656</v>
      </c>
      <c r="O40" s="25">
        <v>1704</v>
      </c>
    </row>
    <row r="41" spans="1:15">
      <c r="A41" s="8"/>
      <c r="B41" s="6" t="s">
        <v>23</v>
      </c>
      <c r="C41" s="6" t="s">
        <v>11</v>
      </c>
      <c r="D41" s="12" t="s">
        <v>58</v>
      </c>
      <c r="E41" s="20">
        <f t="shared" si="1"/>
        <v>-13.731044262846417</v>
      </c>
      <c r="F41" s="33">
        <f>SUM(F42:F45)</f>
        <v>209.75812407780001</v>
      </c>
      <c r="G41" s="33">
        <f>SUM(G42:G45)</f>
        <v>243.14438755570001</v>
      </c>
      <c r="H41" s="33">
        <f t="shared" ref="H41:I41" si="13">SUM(H42:H45)</f>
        <v>202.52440534499999</v>
      </c>
      <c r="I41" s="33">
        <f t="shared" si="13"/>
        <v>138.26661652440001</v>
      </c>
      <c r="J41" s="33">
        <f>SUM(J42:J45)</f>
        <v>126.0688297271</v>
      </c>
      <c r="K41" s="29"/>
      <c r="L41" s="29"/>
      <c r="M41" s="29"/>
      <c r="N41" s="29"/>
      <c r="O41" s="29"/>
    </row>
    <row r="42" spans="1:15">
      <c r="A42" s="8"/>
      <c r="B42" s="8"/>
      <c r="C42" s="8"/>
      <c r="D42" s="14" t="s">
        <v>46</v>
      </c>
      <c r="E42" s="20">
        <f t="shared" si="1"/>
        <v>-14.241742150070774</v>
      </c>
      <c r="F42" s="33">
        <v>206.27711407780001</v>
      </c>
      <c r="G42" s="27">
        <v>240.5332375557</v>
      </c>
      <c r="H42" s="27">
        <v>201.37678034499999</v>
      </c>
      <c r="I42" s="28">
        <v>137.45246652439999</v>
      </c>
      <c r="J42" s="28">
        <v>124.8870797271</v>
      </c>
      <c r="K42" s="29"/>
      <c r="L42" s="29"/>
      <c r="M42" s="29"/>
      <c r="N42" s="29"/>
      <c r="O42" s="29"/>
    </row>
    <row r="43" spans="1:15">
      <c r="A43" s="8"/>
      <c r="B43" s="8"/>
      <c r="C43" s="8"/>
      <c r="D43" s="14" t="s">
        <v>47</v>
      </c>
      <c r="E43" s="20">
        <v>0</v>
      </c>
      <c r="F43" s="33">
        <v>0</v>
      </c>
      <c r="G43" s="27">
        <v>0</v>
      </c>
      <c r="H43" s="27">
        <v>0</v>
      </c>
      <c r="I43" s="28">
        <v>0</v>
      </c>
      <c r="J43" s="28">
        <v>0</v>
      </c>
      <c r="K43" s="29"/>
      <c r="L43" s="29"/>
      <c r="M43" s="29"/>
      <c r="N43" s="29"/>
      <c r="O43" s="29"/>
    </row>
    <row r="44" spans="1:15">
      <c r="A44" s="8"/>
      <c r="B44" s="8"/>
      <c r="C44" s="8"/>
      <c r="D44" s="14" t="s">
        <v>49</v>
      </c>
      <c r="E44" s="20">
        <f t="shared" si="1"/>
        <v>1018.756226900209</v>
      </c>
      <c r="F44" s="33">
        <v>3.4810099999999999</v>
      </c>
      <c r="G44" s="27">
        <v>0.31114999999999998</v>
      </c>
      <c r="H44" s="27">
        <v>0.34762500000000002</v>
      </c>
      <c r="I44" s="28">
        <v>0.31414999999999998</v>
      </c>
      <c r="J44" s="28">
        <v>1.1817500000000001</v>
      </c>
      <c r="K44" s="29"/>
      <c r="L44" s="29"/>
      <c r="M44" s="29"/>
      <c r="N44" s="29"/>
      <c r="O44" s="29"/>
    </row>
    <row r="45" spans="1:15">
      <c r="A45" s="8"/>
      <c r="B45" s="9"/>
      <c r="C45" s="9"/>
      <c r="D45" s="14" t="s">
        <v>50</v>
      </c>
      <c r="E45" s="20">
        <f t="shared" si="1"/>
        <v>-100</v>
      </c>
      <c r="F45" s="33">
        <v>0</v>
      </c>
      <c r="G45" s="27">
        <v>2.2999999999999998</v>
      </c>
      <c r="H45" s="27">
        <v>0.8</v>
      </c>
      <c r="I45" s="28">
        <v>0.5</v>
      </c>
      <c r="J45" s="28">
        <v>0</v>
      </c>
      <c r="K45" s="29"/>
      <c r="L45" s="29"/>
      <c r="M45" s="29"/>
      <c r="N45" s="29"/>
      <c r="O45" s="29"/>
    </row>
    <row r="46" spans="1:15">
      <c r="A46" s="8"/>
      <c r="B46" s="6" t="s">
        <v>24</v>
      </c>
      <c r="C46" s="6" t="s">
        <v>4</v>
      </c>
      <c r="D46" s="12" t="s">
        <v>58</v>
      </c>
      <c r="E46" s="20">
        <f t="shared" si="1"/>
        <v>-37.088768422487114</v>
      </c>
      <c r="F46" s="28">
        <f>SUM(F47:F51)</f>
        <v>12.224372000000001</v>
      </c>
      <c r="G46" s="28">
        <f>SUM(G47:G51)</f>
        <v>19.431144</v>
      </c>
      <c r="H46" s="28">
        <f t="shared" ref="H46:O46" si="14">SUM(H47:H51)</f>
        <v>11.608575</v>
      </c>
      <c r="I46" s="28">
        <f t="shared" si="14"/>
        <v>12.943372</v>
      </c>
      <c r="J46" s="28">
        <f t="shared" si="14"/>
        <v>17.016474000000002</v>
      </c>
      <c r="K46" s="28">
        <f t="shared" si="14"/>
        <v>16.720132</v>
      </c>
      <c r="L46" s="28">
        <f t="shared" si="14"/>
        <v>16.600679</v>
      </c>
      <c r="M46" s="28">
        <f t="shared" si="14"/>
        <v>16.297370000000001</v>
      </c>
      <c r="N46" s="28">
        <f t="shared" si="14"/>
        <v>13.183074000000001</v>
      </c>
      <c r="O46" s="28">
        <f t="shared" si="14"/>
        <v>13.375047</v>
      </c>
    </row>
    <row r="47" spans="1:15">
      <c r="A47" s="8"/>
      <c r="B47" s="8" t="s">
        <v>25</v>
      </c>
      <c r="C47" s="8"/>
      <c r="D47" s="14" t="s">
        <v>46</v>
      </c>
      <c r="E47" s="20">
        <f t="shared" si="1"/>
        <v>-47.0843565110236</v>
      </c>
      <c r="F47" s="33">
        <v>8.8742000000000001</v>
      </c>
      <c r="G47" s="28">
        <v>16.770465999999999</v>
      </c>
      <c r="H47" s="28">
        <v>8.0908370000000005</v>
      </c>
      <c r="I47" s="28">
        <v>9.3788339999999994</v>
      </c>
      <c r="J47" s="27">
        <v>13.408719</v>
      </c>
      <c r="K47" s="25">
        <v>15.402044999999999</v>
      </c>
      <c r="L47" s="25">
        <v>14.848176</v>
      </c>
      <c r="M47" s="25">
        <v>14.07419</v>
      </c>
      <c r="N47" s="25">
        <v>11.130731000000001</v>
      </c>
      <c r="O47" s="25">
        <v>11.653316</v>
      </c>
    </row>
    <row r="48" spans="1:15">
      <c r="A48" s="8"/>
      <c r="B48" s="8"/>
      <c r="C48" s="8"/>
      <c r="D48" s="14" t="s">
        <v>47</v>
      </c>
      <c r="E48" s="20">
        <f t="shared" si="1"/>
        <v>32.211752448509948</v>
      </c>
      <c r="F48" s="30">
        <v>2.6496240000000002</v>
      </c>
      <c r="G48" s="28">
        <v>2.004076</v>
      </c>
      <c r="H48" s="28">
        <v>2.890644</v>
      </c>
      <c r="I48" s="28">
        <v>2.8528220000000002</v>
      </c>
      <c r="J48" s="25">
        <v>2.8552759999999999</v>
      </c>
      <c r="K48" s="26"/>
      <c r="L48" s="26"/>
      <c r="M48" s="26"/>
      <c r="N48" s="26"/>
      <c r="O48" s="26"/>
    </row>
    <row r="49" spans="1:15">
      <c r="A49" s="8"/>
      <c r="B49" s="8"/>
      <c r="C49" s="8"/>
      <c r="D49" s="14" t="s">
        <v>48</v>
      </c>
      <c r="E49" s="21" t="str">
        <f t="shared" si="1"/>
        <v/>
      </c>
      <c r="F49" s="31"/>
      <c r="G49" s="29"/>
      <c r="H49" s="29"/>
      <c r="I49" s="29"/>
      <c r="J49" s="26"/>
      <c r="K49" s="25">
        <v>0.47564499999999998</v>
      </c>
      <c r="L49" s="25">
        <v>1.066254</v>
      </c>
      <c r="M49" s="25">
        <v>1.618193</v>
      </c>
      <c r="N49" s="25">
        <v>1.348265</v>
      </c>
      <c r="O49" s="25">
        <v>0.80176599999999998</v>
      </c>
    </row>
    <row r="50" spans="1:15">
      <c r="A50" s="8"/>
      <c r="B50" s="8"/>
      <c r="C50" s="8"/>
      <c r="D50" s="14" t="s">
        <v>49</v>
      </c>
      <c r="E50" s="20">
        <f t="shared" si="1"/>
        <v>6.9538931297709796</v>
      </c>
      <c r="F50" s="30">
        <v>0.70054799999999995</v>
      </c>
      <c r="G50" s="28">
        <v>0.65500000000000003</v>
      </c>
      <c r="H50" s="28">
        <v>0.626166</v>
      </c>
      <c r="I50" s="28">
        <v>0.71098099999999997</v>
      </c>
      <c r="J50" s="25">
        <v>0.75247900000000001</v>
      </c>
      <c r="K50" s="25">
        <v>0.84244200000000002</v>
      </c>
      <c r="L50" s="25">
        <v>0.686249</v>
      </c>
      <c r="M50" s="25">
        <v>0.60498700000000005</v>
      </c>
      <c r="N50" s="25">
        <v>0.70407799999999998</v>
      </c>
      <c r="O50" s="25">
        <v>0.91996500000000003</v>
      </c>
    </row>
    <row r="51" spans="1:15">
      <c r="A51" s="8"/>
      <c r="B51" s="8"/>
      <c r="C51" s="8"/>
      <c r="D51" s="14" t="s">
        <v>50</v>
      </c>
      <c r="E51" s="20">
        <f t="shared" si="1"/>
        <v>-100</v>
      </c>
      <c r="F51" s="30">
        <v>0</v>
      </c>
      <c r="G51" s="28">
        <v>1.6019999999999999E-3</v>
      </c>
      <c r="H51" s="28">
        <v>9.2800000000000001E-4</v>
      </c>
      <c r="I51" s="28">
        <v>7.3499999999999998E-4</v>
      </c>
      <c r="J51" s="26"/>
      <c r="K51" s="26"/>
      <c r="L51" s="26"/>
      <c r="M51" s="26"/>
      <c r="N51" s="26"/>
      <c r="O51" s="26"/>
    </row>
    <row r="52" spans="1:15">
      <c r="A52" s="8"/>
      <c r="B52" s="6" t="s">
        <v>26</v>
      </c>
      <c r="C52" s="6" t="s">
        <v>4</v>
      </c>
      <c r="D52" s="12" t="s">
        <v>58</v>
      </c>
      <c r="E52" s="20">
        <f t="shared" si="1"/>
        <v>16.73100656711696</v>
      </c>
      <c r="F52" s="28">
        <f>SUM(F53:F56)</f>
        <v>2.3110134647845997</v>
      </c>
      <c r="G52" s="28">
        <f>SUM(G53:G56)</f>
        <v>1.9797768671306999</v>
      </c>
      <c r="H52" s="28">
        <f t="shared" ref="H52:O52" si="15">SUM(H53:H56)</f>
        <v>2.2747077992608999</v>
      </c>
      <c r="I52" s="28">
        <f t="shared" si="15"/>
        <v>2.3324818022326999</v>
      </c>
      <c r="J52" s="28">
        <f t="shared" si="15"/>
        <v>2.4849596900000002</v>
      </c>
      <c r="K52" s="28">
        <f t="shared" si="15"/>
        <v>2.6</v>
      </c>
      <c r="L52" s="28">
        <f t="shared" si="15"/>
        <v>2.5499999999999998</v>
      </c>
      <c r="M52" s="28">
        <f t="shared" si="15"/>
        <v>10.141831230000001</v>
      </c>
      <c r="N52" s="28">
        <f t="shared" si="15"/>
        <v>7.4315843899999994</v>
      </c>
      <c r="O52" s="28">
        <f t="shared" si="15"/>
        <v>4.8100000000000005</v>
      </c>
    </row>
    <row r="53" spans="1:15">
      <c r="A53" s="8"/>
      <c r="B53" s="8" t="s">
        <v>27</v>
      </c>
      <c r="C53" s="8"/>
      <c r="D53" s="14" t="s">
        <v>46</v>
      </c>
      <c r="E53" s="20">
        <f t="shared" si="1"/>
        <v>-44.573314439726815</v>
      </c>
      <c r="F53" s="30">
        <v>0.18386458678459999</v>
      </c>
      <c r="G53" s="28">
        <v>0.33172574713069991</v>
      </c>
      <c r="H53" s="28">
        <v>0.42362746926090011</v>
      </c>
      <c r="I53" s="28">
        <v>0.37840322923270003</v>
      </c>
      <c r="J53" s="25">
        <v>0.47165188000000002</v>
      </c>
      <c r="K53" s="25">
        <v>0.45</v>
      </c>
      <c r="L53" s="25">
        <v>0.47</v>
      </c>
      <c r="M53" s="25">
        <v>9.1448721400000004</v>
      </c>
      <c r="N53" s="25">
        <v>7.1967299999999996</v>
      </c>
      <c r="O53" s="25">
        <v>4.3</v>
      </c>
    </row>
    <row r="54" spans="1:15">
      <c r="A54" s="8"/>
      <c r="B54" s="8"/>
      <c r="C54" s="8"/>
      <c r="D54" s="14" t="s">
        <v>47</v>
      </c>
      <c r="E54" s="20">
        <f t="shared" si="1"/>
        <v>63206.07334336677</v>
      </c>
      <c r="F54" s="30">
        <v>2.124203638</v>
      </c>
      <c r="G54" s="28">
        <v>3.3554499999999998E-3</v>
      </c>
      <c r="H54" s="28">
        <v>3.202E-3</v>
      </c>
      <c r="I54" s="28">
        <v>2.5455350000000002E-3</v>
      </c>
      <c r="J54" s="25">
        <v>7.1426099999999998E-3</v>
      </c>
      <c r="K54" s="26"/>
      <c r="L54" s="26"/>
      <c r="M54" s="26"/>
      <c r="N54" s="26"/>
      <c r="O54" s="26"/>
    </row>
    <row r="55" spans="1:15">
      <c r="A55" s="8"/>
      <c r="B55" s="8"/>
      <c r="C55" s="8"/>
      <c r="D55" s="14" t="s">
        <v>48</v>
      </c>
      <c r="E55" s="21" t="str">
        <f t="shared" si="1"/>
        <v/>
      </c>
      <c r="F55" s="31"/>
      <c r="G55" s="29"/>
      <c r="H55" s="29"/>
      <c r="I55" s="29"/>
      <c r="J55" s="26"/>
      <c r="K55" s="25">
        <v>0.09</v>
      </c>
      <c r="L55" s="25">
        <v>0.19</v>
      </c>
      <c r="M55" s="25">
        <v>0.5120938599999999</v>
      </c>
      <c r="N55" s="25">
        <v>0.13682177599999998</v>
      </c>
      <c r="O55" s="25">
        <v>0.27</v>
      </c>
    </row>
    <row r="56" spans="1:15">
      <c r="A56" s="8"/>
      <c r="B56" s="8"/>
      <c r="C56" s="8"/>
      <c r="D56" s="14" t="s">
        <v>49</v>
      </c>
      <c r="E56" s="20">
        <f t="shared" si="1"/>
        <v>-99.820924925278121</v>
      </c>
      <c r="F56" s="30">
        <v>2.94524E-3</v>
      </c>
      <c r="G56" s="28">
        <v>1.6446956699999999</v>
      </c>
      <c r="H56" s="28">
        <v>1.8478783299999997</v>
      </c>
      <c r="I56" s="28">
        <v>1.951533038</v>
      </c>
      <c r="J56" s="25">
        <v>2.0061652000000003</v>
      </c>
      <c r="K56" s="25">
        <v>2.06</v>
      </c>
      <c r="L56" s="25">
        <v>1.89</v>
      </c>
      <c r="M56" s="25">
        <v>0.48486522999999998</v>
      </c>
      <c r="N56" s="25">
        <v>9.8032614000000004E-2</v>
      </c>
      <c r="O56" s="25">
        <v>0.24</v>
      </c>
    </row>
    <row r="57" spans="1:15" ht="27">
      <c r="A57" s="8"/>
      <c r="B57" s="34" t="s">
        <v>28</v>
      </c>
      <c r="C57" s="6" t="s">
        <v>4</v>
      </c>
      <c r="D57" s="7" t="s">
        <v>57</v>
      </c>
      <c r="E57" s="20">
        <f t="shared" si="1"/>
        <v>-33.760925766342481</v>
      </c>
      <c r="F57" s="25">
        <f>F58+F64</f>
        <v>26.902999999999999</v>
      </c>
      <c r="G57" s="25">
        <f>G58+G64</f>
        <v>40.614999999999995</v>
      </c>
      <c r="H57" s="25">
        <f t="shared" ref="H57:O57" si="16">H58+H64</f>
        <v>41.788353876000002</v>
      </c>
      <c r="I57" s="25">
        <f t="shared" si="16"/>
        <v>44.960029849199998</v>
      </c>
      <c r="J57" s="25">
        <f t="shared" si="16"/>
        <v>46.944592889199996</v>
      </c>
      <c r="K57" s="25">
        <f t="shared" si="16"/>
        <v>47.914424597999997</v>
      </c>
      <c r="L57" s="25">
        <f t="shared" si="16"/>
        <v>49.208604910000005</v>
      </c>
      <c r="M57" s="25">
        <f t="shared" si="16"/>
        <v>47.036478037999998</v>
      </c>
      <c r="N57" s="25">
        <f t="shared" si="16"/>
        <v>60.675601281999988</v>
      </c>
      <c r="O57" s="25">
        <f t="shared" si="16"/>
        <v>57.508071229999999</v>
      </c>
    </row>
    <row r="58" spans="1:15">
      <c r="A58" s="8"/>
      <c r="B58" s="8"/>
      <c r="C58" s="8"/>
      <c r="D58" s="12" t="s">
        <v>58</v>
      </c>
      <c r="E58" s="20">
        <f t="shared" si="1"/>
        <v>-36.727934594497817</v>
      </c>
      <c r="F58" s="25">
        <f>SUM(F59:F63)</f>
        <v>21.204999999999998</v>
      </c>
      <c r="G58" s="25">
        <f>SUM(G59:G63)</f>
        <v>33.513999999999996</v>
      </c>
      <c r="H58" s="25">
        <f t="shared" ref="H58:O58" si="17">SUM(H59:H63)</f>
        <v>32.792000000000002</v>
      </c>
      <c r="I58" s="25">
        <f t="shared" si="17"/>
        <v>35.027000000000001</v>
      </c>
      <c r="J58" s="25">
        <f t="shared" si="17"/>
        <v>36.732999999999997</v>
      </c>
      <c r="K58" s="25">
        <f t="shared" si="17"/>
        <v>37.017999999999994</v>
      </c>
      <c r="L58" s="25">
        <f t="shared" si="17"/>
        <v>38.751000000000005</v>
      </c>
      <c r="M58" s="25">
        <f t="shared" si="17"/>
        <v>37.460999999999999</v>
      </c>
      <c r="N58" s="25">
        <f t="shared" si="17"/>
        <v>45.899999999999991</v>
      </c>
      <c r="O58" s="25">
        <f t="shared" si="17"/>
        <v>43.307000000000002</v>
      </c>
    </row>
    <row r="59" spans="1:15">
      <c r="A59" s="8"/>
      <c r="B59" s="8"/>
      <c r="C59" s="8"/>
      <c r="D59" s="14" t="s">
        <v>46</v>
      </c>
      <c r="E59" s="20">
        <f t="shared" si="1"/>
        <v>-41.662084135276331</v>
      </c>
      <c r="F59" s="30">
        <v>16.974</v>
      </c>
      <c r="G59" s="25">
        <v>29.096</v>
      </c>
      <c r="H59" s="25">
        <v>28.422999999999998</v>
      </c>
      <c r="I59" s="25">
        <v>30.879000000000001</v>
      </c>
      <c r="J59" s="25">
        <v>31.655999999999999</v>
      </c>
      <c r="K59" s="25">
        <v>31.946999999999996</v>
      </c>
      <c r="L59" s="25">
        <v>32.542000000000002</v>
      </c>
      <c r="M59" s="25">
        <v>31.738</v>
      </c>
      <c r="N59" s="25">
        <v>40.089999999999996</v>
      </c>
      <c r="O59" s="25">
        <v>36.081000000000003</v>
      </c>
    </row>
    <row r="60" spans="1:15">
      <c r="A60" s="8"/>
      <c r="B60" s="8"/>
      <c r="C60" s="8"/>
      <c r="D60" s="14" t="s">
        <v>47</v>
      </c>
      <c r="E60" s="20">
        <f t="shared" si="1"/>
        <v>13.744588744588732</v>
      </c>
      <c r="F60" s="30">
        <v>1.0509999999999999</v>
      </c>
      <c r="G60" s="25">
        <v>0.92400000000000004</v>
      </c>
      <c r="H60" s="25">
        <v>0.92</v>
      </c>
      <c r="I60" s="25">
        <v>1.0620000000000001</v>
      </c>
      <c r="J60" s="25">
        <v>0.63500000000000001</v>
      </c>
      <c r="K60" s="26"/>
      <c r="L60" s="26"/>
      <c r="M60" s="26"/>
      <c r="N60" s="26"/>
      <c r="O60" s="26"/>
    </row>
    <row r="61" spans="1:15">
      <c r="A61" s="8"/>
      <c r="B61" s="8"/>
      <c r="C61" s="8"/>
      <c r="D61" s="14" t="s">
        <v>48</v>
      </c>
      <c r="E61" s="21" t="str">
        <f t="shared" si="1"/>
        <v/>
      </c>
      <c r="F61" s="31"/>
      <c r="G61" s="26"/>
      <c r="H61" s="26"/>
      <c r="I61" s="26"/>
      <c r="J61" s="26"/>
      <c r="K61" s="25">
        <v>0.629</v>
      </c>
      <c r="L61" s="25">
        <v>0.89300000000000002</v>
      </c>
      <c r="M61" s="25">
        <v>0.93700000000000006</v>
      </c>
      <c r="N61" s="25">
        <v>0.71399999999999997</v>
      </c>
      <c r="O61" s="25">
        <v>0.64</v>
      </c>
    </row>
    <row r="62" spans="1:15">
      <c r="A62" s="8"/>
      <c r="B62" s="8"/>
      <c r="C62" s="8"/>
      <c r="D62" s="14" t="s">
        <v>49</v>
      </c>
      <c r="E62" s="20">
        <f t="shared" si="1"/>
        <v>-7.8260869565217401</v>
      </c>
      <c r="F62" s="30">
        <v>3.18</v>
      </c>
      <c r="G62" s="25">
        <v>3.45</v>
      </c>
      <c r="H62" s="25">
        <v>3.4119999999999999</v>
      </c>
      <c r="I62" s="25">
        <v>3.0859999999999999</v>
      </c>
      <c r="J62" s="25">
        <v>4.4420000000000002</v>
      </c>
      <c r="K62" s="25">
        <v>4.4420000000000002</v>
      </c>
      <c r="L62" s="25">
        <v>5.3159999999999998</v>
      </c>
      <c r="M62" s="25">
        <v>4.7859999999999996</v>
      </c>
      <c r="N62" s="25">
        <v>5.0960000000000001</v>
      </c>
      <c r="O62" s="25">
        <v>6.5860000000000003</v>
      </c>
    </row>
    <row r="63" spans="1:15">
      <c r="A63" s="8"/>
      <c r="B63" s="8"/>
      <c r="C63" s="8"/>
      <c r="D63" s="14" t="s">
        <v>50</v>
      </c>
      <c r="E63" s="20">
        <f t="shared" si="1"/>
        <v>-100</v>
      </c>
      <c r="F63" s="30">
        <v>0</v>
      </c>
      <c r="G63" s="25">
        <v>4.3999999999999997E-2</v>
      </c>
      <c r="H63" s="25">
        <v>3.6999999999999998E-2</v>
      </c>
      <c r="I63" s="26"/>
      <c r="J63" s="26"/>
      <c r="K63" s="26"/>
      <c r="L63" s="26"/>
      <c r="M63" s="26"/>
      <c r="N63" s="26"/>
      <c r="O63" s="26"/>
    </row>
    <row r="64" spans="1:15">
      <c r="A64" s="8"/>
      <c r="B64" s="8"/>
      <c r="C64" s="8"/>
      <c r="D64" s="12" t="s">
        <v>51</v>
      </c>
      <c r="E64" s="20">
        <f t="shared" si="1"/>
        <v>-19.75778059428249</v>
      </c>
      <c r="F64" s="25">
        <f>SUM(F65:F67)</f>
        <v>5.6980000000000004</v>
      </c>
      <c r="G64" s="25">
        <f>SUM(G65:G67)</f>
        <v>7.101</v>
      </c>
      <c r="H64" s="25">
        <f t="shared" ref="H64:N64" si="18">SUM(H65:H67)</f>
        <v>8.9963538759999988</v>
      </c>
      <c r="I64" s="25">
        <f t="shared" si="18"/>
        <v>9.9330298492000004</v>
      </c>
      <c r="J64" s="25">
        <f t="shared" si="18"/>
        <v>10.2115928892</v>
      </c>
      <c r="K64" s="25">
        <f t="shared" si="18"/>
        <v>10.896424597999999</v>
      </c>
      <c r="L64" s="25">
        <f t="shared" si="18"/>
        <v>10.457604909999999</v>
      </c>
      <c r="M64" s="25">
        <f t="shared" si="18"/>
        <v>9.575478038</v>
      </c>
      <c r="N64" s="25">
        <f t="shared" si="18"/>
        <v>14.775601282</v>
      </c>
      <c r="O64" s="25">
        <f>SUM(O65:O67)</f>
        <v>14.20107123</v>
      </c>
    </row>
    <row r="65" spans="1:15">
      <c r="A65" s="8"/>
      <c r="B65" s="8"/>
      <c r="C65" s="8"/>
      <c r="D65" s="14" t="s">
        <v>59</v>
      </c>
      <c r="E65" s="20">
        <f t="shared" si="1"/>
        <v>-21.566853627646104</v>
      </c>
      <c r="F65" s="30">
        <v>4.335</v>
      </c>
      <c r="G65" s="25">
        <v>5.5270000000000001</v>
      </c>
      <c r="H65" s="25">
        <v>6.5725538759999997</v>
      </c>
      <c r="I65" s="25">
        <v>8.2930298491999999</v>
      </c>
      <c r="J65" s="25">
        <v>8.1115928892000007</v>
      </c>
      <c r="K65" s="25">
        <v>8.7974245979999992</v>
      </c>
      <c r="L65" s="25">
        <v>8.0626049099999992</v>
      </c>
      <c r="M65" s="25">
        <v>6.8016180380000009</v>
      </c>
      <c r="N65" s="25">
        <v>8.7566012820000001</v>
      </c>
      <c r="O65" s="25">
        <v>8.8790712299999992</v>
      </c>
    </row>
    <row r="66" spans="1:15">
      <c r="A66" s="8"/>
      <c r="B66" s="8"/>
      <c r="C66" s="8"/>
      <c r="D66" s="14" t="s">
        <v>53</v>
      </c>
      <c r="E66" s="21"/>
      <c r="F66" s="31"/>
      <c r="G66" s="25">
        <v>0.57499999999999996</v>
      </c>
      <c r="H66" s="25">
        <v>1.23</v>
      </c>
      <c r="I66" s="25">
        <v>1.51</v>
      </c>
      <c r="J66" s="25">
        <v>1.66</v>
      </c>
      <c r="K66" s="25">
        <v>1.87</v>
      </c>
      <c r="L66" s="25">
        <v>2.15</v>
      </c>
      <c r="M66" s="25">
        <v>2.2000000000000002</v>
      </c>
      <c r="N66" s="25">
        <v>3.3250000000000002</v>
      </c>
      <c r="O66" s="25">
        <v>2.4870000000000001</v>
      </c>
    </row>
    <row r="67" spans="1:15">
      <c r="A67" s="8"/>
      <c r="B67" s="9"/>
      <c r="C67" s="9"/>
      <c r="D67" s="14" t="s">
        <v>60</v>
      </c>
      <c r="E67" s="20">
        <f t="shared" si="1"/>
        <v>36.436436436436438</v>
      </c>
      <c r="F67" s="30">
        <v>1.363</v>
      </c>
      <c r="G67" s="27">
        <v>0.999</v>
      </c>
      <c r="H67" s="27">
        <v>1.1938</v>
      </c>
      <c r="I67" s="27">
        <v>0.13</v>
      </c>
      <c r="J67" s="27">
        <v>0.44</v>
      </c>
      <c r="K67" s="27">
        <v>0.22900000000000001</v>
      </c>
      <c r="L67" s="25">
        <v>0.245</v>
      </c>
      <c r="M67" s="25">
        <v>0.57386000000000004</v>
      </c>
      <c r="N67" s="25">
        <v>2.694</v>
      </c>
      <c r="O67" s="25">
        <v>2.835</v>
      </c>
    </row>
    <row r="68" spans="1:15">
      <c r="A68" s="8"/>
      <c r="B68" s="34" t="s">
        <v>29</v>
      </c>
      <c r="C68" s="6" t="s">
        <v>4</v>
      </c>
      <c r="D68" s="7" t="s">
        <v>57</v>
      </c>
      <c r="E68" s="20">
        <f t="shared" si="1"/>
        <v>-2.3401607879599693</v>
      </c>
      <c r="F68" s="25">
        <f>F69+F72</f>
        <v>320.26016439999898</v>
      </c>
      <c r="G68" s="25">
        <f>G69+G72</f>
        <v>327.93435559999938</v>
      </c>
      <c r="H68" s="25">
        <f t="shared" ref="H68:O68" si="19">H69+H72</f>
        <v>349.50231654099969</v>
      </c>
      <c r="I68" s="25">
        <f t="shared" si="19"/>
        <v>334.63755930000002</v>
      </c>
      <c r="J68" s="25">
        <f t="shared" si="19"/>
        <v>324.10211235279996</v>
      </c>
      <c r="K68" s="25">
        <f t="shared" si="19"/>
        <v>306.98044769999967</v>
      </c>
      <c r="L68" s="25">
        <f t="shared" si="19"/>
        <v>280.54793772000005</v>
      </c>
      <c r="M68" s="25">
        <f t="shared" si="19"/>
        <v>259.45623940000007</v>
      </c>
      <c r="N68" s="25">
        <f t="shared" si="19"/>
        <v>276.66478232000003</v>
      </c>
      <c r="O68" s="25">
        <f t="shared" si="19"/>
        <v>326.51255952000002</v>
      </c>
    </row>
    <row r="69" spans="1:15">
      <c r="A69" s="8"/>
      <c r="B69" s="8"/>
      <c r="C69" s="8"/>
      <c r="D69" s="12" t="s">
        <v>58</v>
      </c>
      <c r="E69" s="20">
        <f t="shared" si="1"/>
        <v>7.6876301586050921</v>
      </c>
      <c r="F69" s="25">
        <f>SUM(F70:F71)</f>
        <v>320.26016439999898</v>
      </c>
      <c r="G69" s="25">
        <f>SUM(G70:G71)</f>
        <v>297.3973555999994</v>
      </c>
      <c r="H69" s="25">
        <f t="shared" ref="H69:O69" si="20">SUM(H70:H71)</f>
        <v>317.86677739999971</v>
      </c>
      <c r="I69" s="25">
        <f t="shared" si="20"/>
        <v>303.50755930000003</v>
      </c>
      <c r="J69" s="25">
        <f t="shared" si="20"/>
        <v>292.84216099999998</v>
      </c>
      <c r="K69" s="25">
        <f t="shared" si="20"/>
        <v>290.84228709999968</v>
      </c>
      <c r="L69" s="25">
        <f t="shared" si="20"/>
        <v>260.96292220000004</v>
      </c>
      <c r="M69" s="25">
        <f t="shared" si="20"/>
        <v>223.5685486000001</v>
      </c>
      <c r="N69" s="25">
        <f t="shared" si="20"/>
        <v>229.4</v>
      </c>
      <c r="O69" s="25">
        <f t="shared" si="20"/>
        <v>276</v>
      </c>
    </row>
    <row r="70" spans="1:15">
      <c r="A70" s="8"/>
      <c r="B70" s="8"/>
      <c r="C70" s="8"/>
      <c r="D70" s="14" t="s">
        <v>46</v>
      </c>
      <c r="E70" s="20">
        <f t="shared" si="1"/>
        <v>12.21316496486379</v>
      </c>
      <c r="F70" s="30">
        <v>271.06297769999998</v>
      </c>
      <c r="G70" s="25">
        <v>241.5607632</v>
      </c>
      <c r="H70" s="25">
        <v>243.92299579999991</v>
      </c>
      <c r="I70" s="25">
        <v>230.56574969999997</v>
      </c>
      <c r="J70" s="25">
        <v>214.22543849999994</v>
      </c>
      <c r="K70" s="25">
        <v>210.57353149999989</v>
      </c>
      <c r="L70" s="25">
        <v>204.86048750000006</v>
      </c>
      <c r="M70" s="25">
        <v>184.17347229999987</v>
      </c>
      <c r="N70" s="25">
        <v>192.3</v>
      </c>
      <c r="O70" s="25">
        <v>230</v>
      </c>
    </row>
    <row r="71" spans="1:15">
      <c r="A71" s="8"/>
      <c r="B71" s="8"/>
      <c r="C71" s="8"/>
      <c r="D71" s="14" t="s">
        <v>49</v>
      </c>
      <c r="E71" s="20">
        <f t="shared" si="1"/>
        <v>-11.890778814791117</v>
      </c>
      <c r="F71" s="30">
        <v>49.197186699999001</v>
      </c>
      <c r="G71" s="25">
        <v>55.836592399999397</v>
      </c>
      <c r="H71" s="25">
        <v>73.943781599999795</v>
      </c>
      <c r="I71" s="25">
        <v>72.941809600000042</v>
      </c>
      <c r="J71" s="25">
        <v>78.616722500000023</v>
      </c>
      <c r="K71" s="25">
        <v>80.268755599999821</v>
      </c>
      <c r="L71" s="25">
        <v>56.102434699999989</v>
      </c>
      <c r="M71" s="25">
        <v>39.395076300000241</v>
      </c>
      <c r="N71" s="25">
        <v>37.1</v>
      </c>
      <c r="O71" s="25">
        <v>46</v>
      </c>
    </row>
    <row r="72" spans="1:15">
      <c r="A72" s="8"/>
      <c r="B72" s="8"/>
      <c r="C72" s="8"/>
      <c r="D72" s="12" t="s">
        <v>51</v>
      </c>
      <c r="E72" s="20">
        <f t="shared" ref="E72:E134" si="21">IF(G72&lt;&gt;"",(F72-G72)/G72*100,"")</f>
        <v>-100</v>
      </c>
      <c r="F72" s="25">
        <f>SUM(F73:F75)</f>
        <v>0</v>
      </c>
      <c r="G72" s="25">
        <f>SUM(G73:G75)</f>
        <v>30.537000000000003</v>
      </c>
      <c r="H72" s="25">
        <f t="shared" ref="H72:O72" si="22">SUM(H73:H75)</f>
        <v>31.635539140999999</v>
      </c>
      <c r="I72" s="25">
        <f t="shared" si="22"/>
        <v>31.130000000000003</v>
      </c>
      <c r="J72" s="25">
        <f t="shared" si="22"/>
        <v>31.259951352799998</v>
      </c>
      <c r="K72" s="25">
        <f t="shared" si="22"/>
        <v>16.138160599999999</v>
      </c>
      <c r="L72" s="25">
        <f t="shared" si="22"/>
        <v>19.585015519999999</v>
      </c>
      <c r="M72" s="25">
        <f t="shared" si="22"/>
        <v>35.887690800000001</v>
      </c>
      <c r="N72" s="25">
        <f t="shared" si="22"/>
        <v>47.264782320000002</v>
      </c>
      <c r="O72" s="25">
        <f t="shared" si="22"/>
        <v>50.512559520000003</v>
      </c>
    </row>
    <row r="73" spans="1:15">
      <c r="A73" s="8"/>
      <c r="B73" s="8"/>
      <c r="C73" s="8"/>
      <c r="D73" s="14" t="s">
        <v>59</v>
      </c>
      <c r="E73" s="20">
        <f t="shared" si="21"/>
        <v>-100</v>
      </c>
      <c r="F73" s="30"/>
      <c r="G73" s="25">
        <v>29.937000000000001</v>
      </c>
      <c r="H73" s="25">
        <v>30.895539141</v>
      </c>
      <c r="I73" s="25">
        <v>30.21</v>
      </c>
      <c r="J73" s="25">
        <v>30.309951352799999</v>
      </c>
      <c r="K73" s="25">
        <v>14.288160599999999</v>
      </c>
      <c r="L73" s="25">
        <v>15.78501552</v>
      </c>
      <c r="M73" s="25">
        <v>30.390690800000002</v>
      </c>
      <c r="N73" s="25">
        <v>41.639782320000002</v>
      </c>
      <c r="O73" s="25">
        <v>43.000559520000003</v>
      </c>
    </row>
    <row r="74" spans="1:15">
      <c r="A74" s="8"/>
      <c r="B74" s="8"/>
      <c r="C74" s="8"/>
      <c r="D74" s="14" t="s">
        <v>53</v>
      </c>
      <c r="E74" s="21"/>
      <c r="F74" s="31"/>
      <c r="G74" s="25">
        <v>0.6</v>
      </c>
      <c r="H74" s="25">
        <v>0.74</v>
      </c>
      <c r="I74" s="25">
        <v>0.92</v>
      </c>
      <c r="J74" s="25">
        <v>0.95</v>
      </c>
      <c r="K74" s="25">
        <v>1.1000000000000001</v>
      </c>
      <c r="L74" s="25">
        <v>1.82</v>
      </c>
      <c r="M74" s="25">
        <v>1.647</v>
      </c>
      <c r="N74" s="25">
        <v>1.472</v>
      </c>
      <c r="O74" s="25">
        <v>1.4079999999999999</v>
      </c>
    </row>
    <row r="75" spans="1:15">
      <c r="A75" s="9"/>
      <c r="B75" s="9"/>
      <c r="C75" s="9"/>
      <c r="D75" s="14" t="s">
        <v>60</v>
      </c>
      <c r="E75" s="21" t="str">
        <f t="shared" si="21"/>
        <v/>
      </c>
      <c r="F75" s="31"/>
      <c r="G75" s="29"/>
      <c r="H75" s="29"/>
      <c r="I75" s="29"/>
      <c r="J75" s="29"/>
      <c r="K75" s="27">
        <v>0.75</v>
      </c>
      <c r="L75" s="25">
        <v>1.98</v>
      </c>
      <c r="M75" s="25">
        <v>3.85</v>
      </c>
      <c r="N75" s="25">
        <v>4.1529999999999996</v>
      </c>
      <c r="O75" s="25">
        <v>6.1040000000000001</v>
      </c>
    </row>
    <row r="76" spans="1:15" ht="16.5">
      <c r="A76" s="2" t="s">
        <v>5</v>
      </c>
      <c r="B76" s="2" t="s">
        <v>14</v>
      </c>
      <c r="C76" s="2" t="s">
        <v>4</v>
      </c>
      <c r="D76" s="3" t="s">
        <v>57</v>
      </c>
      <c r="E76" s="20">
        <f t="shared" si="21"/>
        <v>-2.9841015400961877</v>
      </c>
      <c r="F76" s="27">
        <f>F77+F83</f>
        <v>15462.299642223679</v>
      </c>
      <c r="G76" s="27">
        <f>G77+G83</f>
        <v>15937.902846525893</v>
      </c>
      <c r="H76" s="27">
        <f t="shared" ref="H76:N76" si="23">H77+H83</f>
        <v>16026.954367217009</v>
      </c>
      <c r="I76" s="27">
        <f t="shared" si="23"/>
        <v>16388.808260352136</v>
      </c>
      <c r="J76" s="27">
        <f t="shared" si="23"/>
        <v>14544.740400902383</v>
      </c>
      <c r="K76" s="25">
        <f t="shared" si="23"/>
        <v>14144.708211909028</v>
      </c>
      <c r="L76" s="25">
        <f t="shared" si="23"/>
        <v>11951.596767285058</v>
      </c>
      <c r="M76" s="25">
        <f t="shared" si="23"/>
        <v>11674.312741636899</v>
      </c>
      <c r="N76" s="25">
        <f t="shared" si="23"/>
        <v>13030.712249016016</v>
      </c>
      <c r="O76" s="25">
        <f>O77+O83</f>
        <v>16438.523574627041</v>
      </c>
    </row>
    <row r="77" spans="1:15">
      <c r="A77" s="4"/>
      <c r="B77" s="4"/>
      <c r="C77" s="4"/>
      <c r="D77" s="13" t="s">
        <v>58</v>
      </c>
      <c r="E77" s="20">
        <f t="shared" si="21"/>
        <v>-2.4587542526674175</v>
      </c>
      <c r="F77" s="27">
        <f>SUM(F78:F82)</f>
        <v>12931.521057223679</v>
      </c>
      <c r="G77" s="27">
        <f>SUM(G78:G82)</f>
        <v>13257.490160337953</v>
      </c>
      <c r="H77" s="27">
        <f t="shared" ref="H77:N77" si="24">SUM(H78:H82)</f>
        <v>13328.71904173851</v>
      </c>
      <c r="I77" s="27">
        <f t="shared" si="24"/>
        <v>13934.900345214279</v>
      </c>
      <c r="J77" s="27">
        <f t="shared" si="24"/>
        <v>12166.885548112121</v>
      </c>
      <c r="K77" s="25">
        <f t="shared" si="24"/>
        <v>11763.982888999999</v>
      </c>
      <c r="L77" s="25">
        <f t="shared" si="24"/>
        <v>9458.3825000000015</v>
      </c>
      <c r="M77" s="25">
        <f t="shared" si="24"/>
        <v>9010.1432099999984</v>
      </c>
      <c r="N77" s="25">
        <f t="shared" si="24"/>
        <v>10109.989377</v>
      </c>
      <c r="O77" s="25">
        <f>SUM(O78:O82)</f>
        <v>13208.582544000001</v>
      </c>
    </row>
    <row r="78" spans="1:15">
      <c r="A78" s="4"/>
      <c r="B78" s="4"/>
      <c r="C78" s="4"/>
      <c r="D78" s="15" t="s">
        <v>46</v>
      </c>
      <c r="E78" s="20">
        <f t="shared" si="21"/>
        <v>-5.4069635049556632</v>
      </c>
      <c r="F78" s="33">
        <v>8766.1542332136796</v>
      </c>
      <c r="G78" s="27">
        <v>9267.2299759326706</v>
      </c>
      <c r="H78" s="27">
        <v>9364.6333141135092</v>
      </c>
      <c r="I78" s="27">
        <v>9704.3107560642802</v>
      </c>
      <c r="J78" s="27">
        <v>8892.6406603621199</v>
      </c>
      <c r="K78" s="25">
        <v>8131.5778959999998</v>
      </c>
      <c r="L78" s="25">
        <v>6508.0975800000015</v>
      </c>
      <c r="M78" s="25">
        <v>6220.0665419999996</v>
      </c>
      <c r="N78" s="25">
        <v>7063.0902929999993</v>
      </c>
      <c r="O78" s="25">
        <v>9179.0334540000003</v>
      </c>
    </row>
    <row r="79" spans="1:15">
      <c r="A79" s="4"/>
      <c r="B79" s="4"/>
      <c r="C79" s="4"/>
      <c r="D79" s="15" t="s">
        <v>47</v>
      </c>
      <c r="E79" s="20">
        <f t="shared" si="21"/>
        <v>7.7896502265293588</v>
      </c>
      <c r="F79" s="30">
        <v>905.050206</v>
      </c>
      <c r="G79" s="27">
        <v>839.644812</v>
      </c>
      <c r="H79" s="25">
        <v>862.63678000000004</v>
      </c>
      <c r="I79" s="25">
        <v>851.92655999999999</v>
      </c>
      <c r="J79" s="25">
        <v>677.82900199999995</v>
      </c>
      <c r="K79" s="26"/>
      <c r="L79" s="26"/>
      <c r="M79" s="26"/>
      <c r="N79" s="26"/>
      <c r="O79" s="26"/>
    </row>
    <row r="80" spans="1:15">
      <c r="A80" s="4"/>
      <c r="B80" s="4"/>
      <c r="C80" s="4"/>
      <c r="D80" s="15" t="s">
        <v>48</v>
      </c>
      <c r="E80" s="21" t="str">
        <f t="shared" si="21"/>
        <v/>
      </c>
      <c r="F80" s="31"/>
      <c r="G80" s="26"/>
      <c r="H80" s="26"/>
      <c r="I80" s="26"/>
      <c r="J80" s="26"/>
      <c r="K80" s="25">
        <v>1509.3531599999999</v>
      </c>
      <c r="L80" s="25">
        <v>1424.7443000000001</v>
      </c>
      <c r="M80" s="25">
        <v>1464.6240179999998</v>
      </c>
      <c r="N80" s="25">
        <v>1547.471814</v>
      </c>
      <c r="O80" s="25">
        <v>1868.625</v>
      </c>
    </row>
    <row r="81" spans="1:15">
      <c r="A81" s="4"/>
      <c r="B81" s="4"/>
      <c r="C81" s="4"/>
      <c r="D81" s="15" t="s">
        <v>49</v>
      </c>
      <c r="E81" s="20">
        <f t="shared" si="21"/>
        <v>4.9069417302386409</v>
      </c>
      <c r="F81" s="33">
        <v>2810.2260010099999</v>
      </c>
      <c r="G81" s="27">
        <v>2678.7798354052802</v>
      </c>
      <c r="H81" s="27">
        <v>2554.7897976250001</v>
      </c>
      <c r="I81" s="27">
        <v>2802.9999841499998</v>
      </c>
      <c r="J81" s="27">
        <v>2167.4974537500002</v>
      </c>
      <c r="K81" s="25">
        <v>2123.051833</v>
      </c>
      <c r="L81" s="25">
        <v>1525.5406199999998</v>
      </c>
      <c r="M81" s="25">
        <v>1325.4526500000002</v>
      </c>
      <c r="N81" s="25">
        <v>1499.4272700000001</v>
      </c>
      <c r="O81" s="25">
        <v>2160.92409</v>
      </c>
    </row>
    <row r="82" spans="1:15">
      <c r="A82" s="4"/>
      <c r="B82" s="4"/>
      <c r="C82" s="4"/>
      <c r="D82" s="15" t="s">
        <v>50</v>
      </c>
      <c r="E82" s="20">
        <f t="shared" si="21"/>
        <v>-4.6085803833804864</v>
      </c>
      <c r="F82" s="33">
        <v>450.09061700000001</v>
      </c>
      <c r="G82" s="27">
        <v>471.83553699999999</v>
      </c>
      <c r="H82" s="27">
        <v>546.65914999999995</v>
      </c>
      <c r="I82" s="27">
        <v>575.66304500000001</v>
      </c>
      <c r="J82" s="27">
        <v>428.918432</v>
      </c>
      <c r="K82" s="26"/>
      <c r="L82" s="26"/>
      <c r="M82" s="26"/>
      <c r="N82" s="26"/>
      <c r="O82" s="26"/>
    </row>
    <row r="83" spans="1:15">
      <c r="A83" s="4"/>
      <c r="B83" s="4"/>
      <c r="C83" s="4"/>
      <c r="D83" s="13" t="s">
        <v>51</v>
      </c>
      <c r="E83" s="20">
        <f t="shared" si="21"/>
        <v>-5.582502349694078</v>
      </c>
      <c r="F83" s="25">
        <f>SUM(F84:F86)</f>
        <v>2530.778585</v>
      </c>
      <c r="G83" s="25">
        <f>SUM(G84:G86)</f>
        <v>2680.4126861879399</v>
      </c>
      <c r="H83" s="25">
        <f t="shared" ref="H83:O83" si="25">SUM(H84:H86)</f>
        <v>2698.2353254784998</v>
      </c>
      <c r="I83" s="25">
        <f t="shared" si="25"/>
        <v>2453.9079151378564</v>
      </c>
      <c r="J83" s="25">
        <f t="shared" si="25"/>
        <v>2377.8548527902626</v>
      </c>
      <c r="K83" s="25">
        <f t="shared" si="25"/>
        <v>2380.7253229090293</v>
      </c>
      <c r="L83" s="25">
        <f t="shared" si="25"/>
        <v>2493.2142672850564</v>
      </c>
      <c r="M83" s="25">
        <f t="shared" si="25"/>
        <v>2664.169531636901</v>
      </c>
      <c r="N83" s="25">
        <f t="shared" si="25"/>
        <v>2920.7228720160169</v>
      </c>
      <c r="O83" s="25">
        <f t="shared" si="25"/>
        <v>3229.9410306270415</v>
      </c>
    </row>
    <row r="84" spans="1:15">
      <c r="A84" s="4"/>
      <c r="B84" s="4"/>
      <c r="C84" s="4"/>
      <c r="D84" s="15" t="s">
        <v>59</v>
      </c>
      <c r="E84" s="20">
        <f t="shared" si="21"/>
        <v>-1.4962714472533443</v>
      </c>
      <c r="F84" s="30">
        <v>2084.0403200000001</v>
      </c>
      <c r="G84" s="27">
        <v>2115.6968884523399</v>
      </c>
      <c r="H84" s="27">
        <v>2010.9254054784999</v>
      </c>
      <c r="I84" s="25">
        <v>1982.7256351378564</v>
      </c>
      <c r="J84" s="25">
        <v>2010.1144627902627</v>
      </c>
      <c r="K84" s="25">
        <v>1990.4287229090291</v>
      </c>
      <c r="L84" s="25">
        <v>2003.3189972850562</v>
      </c>
      <c r="M84" s="25">
        <v>2009.9766916369013</v>
      </c>
      <c r="N84" s="25">
        <v>2102.8337830160167</v>
      </c>
      <c r="O84" s="25">
        <v>2126.7799226270413</v>
      </c>
    </row>
    <row r="85" spans="1:15">
      <c r="A85" s="4"/>
      <c r="B85" s="4"/>
      <c r="C85" s="4"/>
      <c r="D85" s="15" t="s">
        <v>53</v>
      </c>
      <c r="E85" s="21"/>
      <c r="F85" s="31"/>
      <c r="G85" s="27">
        <v>93.399666735599993</v>
      </c>
      <c r="H85" s="27">
        <v>173.99959999999999</v>
      </c>
      <c r="I85" s="25">
        <v>192.61439999999999</v>
      </c>
      <c r="J85" s="25">
        <v>92.578699999999998</v>
      </c>
      <c r="K85" s="25">
        <v>83.223839999999996</v>
      </c>
      <c r="L85" s="25">
        <v>230.05814999999998</v>
      </c>
      <c r="M85" s="25">
        <v>301.67748</v>
      </c>
      <c r="N85" s="25">
        <v>357.49923899999999</v>
      </c>
      <c r="O85" s="25">
        <v>452.19637800000004</v>
      </c>
    </row>
    <row r="86" spans="1:15">
      <c r="A86" s="4"/>
      <c r="B86" s="5"/>
      <c r="C86" s="5"/>
      <c r="D86" s="15" t="s">
        <v>60</v>
      </c>
      <c r="E86" s="20">
        <f t="shared" si="21"/>
        <v>-5.2147304926425218</v>
      </c>
      <c r="F86" s="30">
        <v>446.73826500000001</v>
      </c>
      <c r="G86" s="27">
        <v>471.31613099999998</v>
      </c>
      <c r="H86" s="27">
        <v>513.31032000000005</v>
      </c>
      <c r="I86" s="27">
        <v>278.56788</v>
      </c>
      <c r="J86" s="27">
        <v>275.16169000000002</v>
      </c>
      <c r="K86" s="27">
        <v>307.07276000000002</v>
      </c>
      <c r="L86" s="25">
        <v>259.83712000000003</v>
      </c>
      <c r="M86" s="25">
        <v>352.51535999999999</v>
      </c>
      <c r="N86" s="25">
        <v>460.38985000000002</v>
      </c>
      <c r="O86" s="25">
        <v>650.96473000000003</v>
      </c>
    </row>
    <row r="87" spans="1:15">
      <c r="A87" s="4"/>
      <c r="B87" s="2" t="s">
        <v>13</v>
      </c>
      <c r="C87" s="2" t="s">
        <v>6</v>
      </c>
      <c r="D87" s="3" t="s">
        <v>57</v>
      </c>
      <c r="E87" s="20">
        <f t="shared" si="21"/>
        <v>21.261247077575685</v>
      </c>
      <c r="F87" s="27">
        <f>F88+F91</f>
        <v>1962.2022225628421</v>
      </c>
      <c r="G87" s="25">
        <f>G88+G91</f>
        <v>1618.1610117431355</v>
      </c>
      <c r="H87" s="25">
        <f t="shared" ref="H87:N87" si="26">H88+H91</f>
        <v>563.00402568689742</v>
      </c>
      <c r="I87" s="25">
        <f t="shared" si="26"/>
        <v>1053.5494517884617</v>
      </c>
      <c r="J87" s="25">
        <f t="shared" si="26"/>
        <v>651.69333080574916</v>
      </c>
      <c r="K87" s="25">
        <f t="shared" si="26"/>
        <v>582.55494267180507</v>
      </c>
      <c r="L87" s="25">
        <f t="shared" si="26"/>
        <v>696.75075701530648</v>
      </c>
      <c r="M87" s="25">
        <f t="shared" si="26"/>
        <v>586.7593808171822</v>
      </c>
      <c r="N87" s="25">
        <f t="shared" si="26"/>
        <v>786.72964739920383</v>
      </c>
      <c r="O87" s="25">
        <f>O88+O91</f>
        <v>883.54174543499562</v>
      </c>
    </row>
    <row r="88" spans="1:15">
      <c r="A88" s="4"/>
      <c r="B88" s="4"/>
      <c r="C88" s="4"/>
      <c r="D88" s="13" t="s">
        <v>58</v>
      </c>
      <c r="E88" s="20">
        <f t="shared" si="21"/>
        <v>21.261247077575685</v>
      </c>
      <c r="F88" s="27">
        <f>SUM(F89:F90)</f>
        <v>1962.2022225628421</v>
      </c>
      <c r="G88" s="25">
        <f>SUM(G89:G90)</f>
        <v>1618.1610117431355</v>
      </c>
      <c r="H88" s="25">
        <f>SUM(H89:H90)</f>
        <v>563.00402568689742</v>
      </c>
      <c r="I88" s="25">
        <f>SUM(I89:I90)</f>
        <v>1053.5494517884617</v>
      </c>
      <c r="J88" s="25">
        <v>651.69333080574916</v>
      </c>
      <c r="K88" s="25">
        <v>582.55494267180507</v>
      </c>
      <c r="L88" s="25">
        <v>656.75075701530648</v>
      </c>
      <c r="M88" s="25">
        <v>546.7593808171822</v>
      </c>
      <c r="N88" s="25">
        <v>746.72964739920383</v>
      </c>
      <c r="O88" s="25">
        <v>843.54174543499562</v>
      </c>
    </row>
    <row r="89" spans="1:15">
      <c r="A89" s="4"/>
      <c r="B89" s="4"/>
      <c r="C89" s="4"/>
      <c r="D89" s="15" t="s">
        <v>46</v>
      </c>
      <c r="E89" s="20">
        <f t="shared" si="21"/>
        <v>64.939483340246255</v>
      </c>
      <c r="F89" s="33">
        <v>73.878317105042001</v>
      </c>
      <c r="G89" s="25">
        <v>44.791165589285697</v>
      </c>
      <c r="H89" s="25">
        <v>61.502833749999994</v>
      </c>
      <c r="I89" s="25">
        <v>59.602226538461544</v>
      </c>
      <c r="J89" s="25">
        <v>35.633829377177705</v>
      </c>
      <c r="K89" s="25">
        <v>42.115634581881544</v>
      </c>
      <c r="L89" s="25">
        <v>43.869214285714293</v>
      </c>
      <c r="M89" s="25">
        <v>34.31245258057492</v>
      </c>
      <c r="N89" s="25">
        <v>28.094427373693385</v>
      </c>
      <c r="O89" s="25">
        <v>28.282664743031358</v>
      </c>
    </row>
    <row r="90" spans="1:15">
      <c r="A90" s="4"/>
      <c r="B90" s="4"/>
      <c r="C90" s="4"/>
      <c r="D90" s="15" t="s">
        <v>49</v>
      </c>
      <c r="E90" s="20">
        <f t="shared" si="21"/>
        <v>20.017801922025185</v>
      </c>
      <c r="F90" s="30">
        <v>1888.3239054578</v>
      </c>
      <c r="G90" s="25">
        <v>1573.3698461538499</v>
      </c>
      <c r="H90" s="25">
        <v>501.50119193689738</v>
      </c>
      <c r="I90" s="25">
        <v>993.94722525000009</v>
      </c>
      <c r="J90" s="25">
        <v>616.05950142857148</v>
      </c>
      <c r="K90" s="25">
        <v>540.43930808992354</v>
      </c>
      <c r="L90" s="25">
        <v>612.88154272959218</v>
      </c>
      <c r="M90" s="25">
        <v>512.44692823660728</v>
      </c>
      <c r="N90" s="25">
        <v>718.63522002551042</v>
      </c>
      <c r="O90" s="25">
        <v>815.2590806919643</v>
      </c>
    </row>
    <row r="91" spans="1:15">
      <c r="A91" s="4"/>
      <c r="B91" s="4"/>
      <c r="C91" s="4"/>
      <c r="D91" s="13" t="s">
        <v>51</v>
      </c>
      <c r="E91" s="21" t="str">
        <f t="shared" si="21"/>
        <v/>
      </c>
      <c r="F91" s="31"/>
      <c r="G91" s="26"/>
      <c r="H91" s="26"/>
      <c r="I91" s="26"/>
      <c r="J91" s="26"/>
      <c r="K91" s="26"/>
      <c r="L91" s="25">
        <v>40</v>
      </c>
      <c r="M91" s="25">
        <v>40</v>
      </c>
      <c r="N91" s="25">
        <v>40</v>
      </c>
      <c r="O91" s="25">
        <v>40</v>
      </c>
    </row>
    <row r="92" spans="1:15">
      <c r="A92" s="4"/>
      <c r="B92" s="4"/>
      <c r="C92" s="4"/>
      <c r="D92" s="15" t="s">
        <v>60</v>
      </c>
      <c r="E92" s="21" t="str">
        <f t="shared" si="21"/>
        <v/>
      </c>
      <c r="F92" s="31"/>
      <c r="G92" s="26"/>
      <c r="H92" s="26"/>
      <c r="I92" s="26"/>
      <c r="J92" s="26"/>
      <c r="K92" s="26"/>
      <c r="L92" s="25">
        <v>40</v>
      </c>
      <c r="M92" s="25">
        <v>40</v>
      </c>
      <c r="N92" s="25">
        <v>40</v>
      </c>
      <c r="O92" s="25">
        <v>40</v>
      </c>
    </row>
    <row r="93" spans="1:15">
      <c r="A93" s="4"/>
      <c r="B93" s="3" t="s">
        <v>12</v>
      </c>
      <c r="C93" s="3" t="s">
        <v>9</v>
      </c>
      <c r="D93" s="15" t="s">
        <v>62</v>
      </c>
      <c r="E93" s="20">
        <f t="shared" si="21"/>
        <v>-5.1234439011598178</v>
      </c>
      <c r="F93" s="30">
        <v>613.83954667462001</v>
      </c>
      <c r="G93" s="25">
        <v>646.98759305210899</v>
      </c>
      <c r="H93" s="25">
        <v>153.91340929009641</v>
      </c>
      <c r="I93" s="25">
        <v>385.64365714285714</v>
      </c>
      <c r="J93" s="25">
        <v>256.22263799999996</v>
      </c>
      <c r="K93" s="25">
        <v>196.45498800000001</v>
      </c>
      <c r="L93" s="25">
        <v>226.09116000000006</v>
      </c>
      <c r="M93" s="25">
        <v>191.51856000000001</v>
      </c>
      <c r="N93" s="25">
        <v>209.03328000000002</v>
      </c>
      <c r="O93" s="25">
        <v>213.80976000000004</v>
      </c>
    </row>
    <row r="94" spans="1:15" ht="15.75">
      <c r="A94" s="4"/>
      <c r="B94" s="2" t="s">
        <v>30</v>
      </c>
      <c r="C94" s="2" t="s">
        <v>15</v>
      </c>
      <c r="D94" s="3" t="s">
        <v>57</v>
      </c>
      <c r="E94" s="20">
        <f t="shared" si="21"/>
        <v>-8.1446078472467871</v>
      </c>
      <c r="F94" s="25">
        <f>F95+F101</f>
        <v>65740.5</v>
      </c>
      <c r="G94" s="25">
        <f>G95+G101</f>
        <v>71569.56</v>
      </c>
      <c r="H94" s="25">
        <f t="shared" ref="H94:O94" si="27">H95+H101</f>
        <v>79181.056475999998</v>
      </c>
      <c r="I94" s="25">
        <f t="shared" si="27"/>
        <v>86755.199999999997</v>
      </c>
      <c r="J94" s="25">
        <f t="shared" si="27"/>
        <v>94142.547634399991</v>
      </c>
      <c r="K94" s="25">
        <f t="shared" si="27"/>
        <v>108106.5770008</v>
      </c>
      <c r="L94" s="25">
        <f t="shared" si="27"/>
        <v>105125.4264464</v>
      </c>
      <c r="M94" s="25">
        <f t="shared" si="27"/>
        <v>99907.102794399994</v>
      </c>
      <c r="N94" s="25">
        <f t="shared" si="27"/>
        <v>115666.37394960001</v>
      </c>
      <c r="O94" s="25">
        <f t="shared" si="27"/>
        <v>135098.5486488</v>
      </c>
    </row>
    <row r="95" spans="1:15">
      <c r="A95" s="4"/>
      <c r="B95" s="4"/>
      <c r="C95" s="4"/>
      <c r="D95" s="13" t="s">
        <v>58</v>
      </c>
      <c r="E95" s="20">
        <f t="shared" si="21"/>
        <v>-6.0466668837724304</v>
      </c>
      <c r="F95" s="25">
        <f>SUM(F96:F100)</f>
        <v>57700.5</v>
      </c>
      <c r="G95" s="25">
        <f>SUM(G96:G100)</f>
        <v>61414</v>
      </c>
      <c r="H95" s="25">
        <f t="shared" ref="H95:O95" si="28">SUM(H96:H100)</f>
        <v>67650</v>
      </c>
      <c r="I95" s="25">
        <f t="shared" si="28"/>
        <v>69071.199999999997</v>
      </c>
      <c r="J95" s="25">
        <f t="shared" si="28"/>
        <v>75226</v>
      </c>
      <c r="K95" s="25">
        <f t="shared" si="28"/>
        <v>93444.9</v>
      </c>
      <c r="L95" s="25">
        <f t="shared" si="28"/>
        <v>89575.7</v>
      </c>
      <c r="M95" s="25">
        <f t="shared" si="28"/>
        <v>85325.2</v>
      </c>
      <c r="N95" s="25">
        <f t="shared" si="28"/>
        <v>101296.5</v>
      </c>
      <c r="O95" s="25">
        <f t="shared" si="28"/>
        <v>121002.5</v>
      </c>
    </row>
    <row r="96" spans="1:15">
      <c r="A96" s="4"/>
      <c r="B96" s="4"/>
      <c r="C96" s="4"/>
      <c r="D96" s="15" t="s">
        <v>46</v>
      </c>
      <c r="E96" s="20">
        <f t="shared" si="21"/>
        <v>-6.6132680376003821</v>
      </c>
      <c r="F96" s="30">
        <v>45004</v>
      </c>
      <c r="G96" s="25">
        <v>48191</v>
      </c>
      <c r="H96" s="25">
        <v>55119</v>
      </c>
      <c r="I96" s="25">
        <v>56187.199999999997</v>
      </c>
      <c r="J96" s="25">
        <v>62421.5</v>
      </c>
      <c r="K96" s="25">
        <v>78642.899999999994</v>
      </c>
      <c r="L96" s="25">
        <v>75618.7</v>
      </c>
      <c r="M96" s="25">
        <v>72872.2</v>
      </c>
      <c r="N96" s="25">
        <v>86842.5</v>
      </c>
      <c r="O96" s="25">
        <v>103218.5</v>
      </c>
    </row>
    <row r="97" spans="1:15">
      <c r="A97" s="4"/>
      <c r="B97" s="4"/>
      <c r="C97" s="4"/>
      <c r="D97" s="15" t="s">
        <v>47</v>
      </c>
      <c r="E97" s="20">
        <f t="shared" si="21"/>
        <v>-6.8944099378881987</v>
      </c>
      <c r="F97" s="30">
        <v>749.5</v>
      </c>
      <c r="G97" s="27">
        <v>805</v>
      </c>
      <c r="H97" s="25">
        <v>812</v>
      </c>
      <c r="I97" s="25">
        <v>696</v>
      </c>
      <c r="J97" s="25">
        <v>672.5</v>
      </c>
      <c r="K97" s="26"/>
      <c r="L97" s="26"/>
      <c r="M97" s="26"/>
      <c r="N97" s="26"/>
      <c r="O97" s="26"/>
    </row>
    <row r="98" spans="1:15">
      <c r="A98" s="4"/>
      <c r="B98" s="4"/>
      <c r="C98" s="4"/>
      <c r="D98" s="15" t="s">
        <v>48</v>
      </c>
      <c r="E98" s="21" t="str">
        <f t="shared" si="21"/>
        <v/>
      </c>
      <c r="F98" s="31"/>
      <c r="G98" s="26"/>
      <c r="H98" s="26"/>
      <c r="I98" s="26"/>
      <c r="J98" s="26"/>
      <c r="K98" s="25">
        <v>2681</v>
      </c>
      <c r="L98" s="25">
        <v>2712</v>
      </c>
      <c r="M98" s="25">
        <v>3021</v>
      </c>
      <c r="N98" s="25">
        <v>2760</v>
      </c>
      <c r="O98" s="25">
        <v>3193</v>
      </c>
    </row>
    <row r="99" spans="1:15">
      <c r="A99" s="4"/>
      <c r="B99" s="4"/>
      <c r="C99" s="4"/>
      <c r="D99" s="15" t="s">
        <v>49</v>
      </c>
      <c r="E99" s="20">
        <f t="shared" si="21"/>
        <v>-3.7644201578627809</v>
      </c>
      <c r="F99" s="30">
        <v>11887.5</v>
      </c>
      <c r="G99" s="25">
        <v>12352.5</v>
      </c>
      <c r="H99" s="25">
        <v>11719</v>
      </c>
      <c r="I99" s="25">
        <v>12188</v>
      </c>
      <c r="J99" s="25">
        <v>12132</v>
      </c>
      <c r="K99" s="25">
        <v>12121</v>
      </c>
      <c r="L99" s="25">
        <v>11245</v>
      </c>
      <c r="M99" s="25">
        <v>9432</v>
      </c>
      <c r="N99" s="25">
        <v>11694</v>
      </c>
      <c r="O99" s="25">
        <v>14591</v>
      </c>
    </row>
    <row r="100" spans="1:15">
      <c r="A100" s="4"/>
      <c r="B100" s="4"/>
      <c r="C100" s="4"/>
      <c r="D100" s="15" t="s">
        <v>50</v>
      </c>
      <c r="E100" s="20">
        <f t="shared" si="21"/>
        <v>-9.1603053435114496</v>
      </c>
      <c r="F100" s="30">
        <v>59.5</v>
      </c>
      <c r="G100" s="25">
        <v>65.5</v>
      </c>
      <c r="H100" s="26"/>
      <c r="I100" s="26"/>
      <c r="J100" s="26"/>
      <c r="K100" s="26"/>
      <c r="L100" s="26"/>
      <c r="M100" s="26"/>
      <c r="N100" s="26"/>
      <c r="O100" s="26"/>
    </row>
    <row r="101" spans="1:15">
      <c r="A101" s="4"/>
      <c r="B101" s="4"/>
      <c r="C101" s="4"/>
      <c r="D101" s="13" t="s">
        <v>51</v>
      </c>
      <c r="E101" s="20">
        <f t="shared" si="21"/>
        <v>-20.83154449385361</v>
      </c>
      <c r="F101" s="25">
        <f>SUM(F102:F104)</f>
        <v>8040</v>
      </c>
      <c r="G101" s="25">
        <f>SUM(G102:G104)</f>
        <v>10155.56</v>
      </c>
      <c r="H101" s="25">
        <f t="shared" ref="H101:O101" si="29">SUM(H102:H104)</f>
        <v>11531.056476</v>
      </c>
      <c r="I101" s="25">
        <f t="shared" si="29"/>
        <v>17684</v>
      </c>
      <c r="J101" s="25">
        <f t="shared" si="29"/>
        <v>18916.547634399998</v>
      </c>
      <c r="K101" s="25">
        <f t="shared" si="29"/>
        <v>14661.6770008</v>
      </c>
      <c r="L101" s="25">
        <f t="shared" si="29"/>
        <v>15549.7264464</v>
      </c>
      <c r="M101" s="25">
        <f t="shared" si="29"/>
        <v>14581.902794399999</v>
      </c>
      <c r="N101" s="25">
        <f t="shared" si="29"/>
        <v>14369.8739496</v>
      </c>
      <c r="O101" s="25">
        <f t="shared" si="29"/>
        <v>14096.048648800001</v>
      </c>
    </row>
    <row r="102" spans="1:15">
      <c r="A102" s="4"/>
      <c r="B102" s="4"/>
      <c r="C102" s="4"/>
      <c r="D102" s="15" t="s">
        <v>59</v>
      </c>
      <c r="E102" s="20">
        <f t="shared" si="21"/>
        <v>-19.842602308499472</v>
      </c>
      <c r="F102" s="30">
        <v>7639</v>
      </c>
      <c r="G102" s="25">
        <v>9530</v>
      </c>
      <c r="H102" s="25">
        <v>10349.056476</v>
      </c>
      <c r="I102" s="25">
        <v>15369</v>
      </c>
      <c r="J102" s="25">
        <v>16725.547634399998</v>
      </c>
      <c r="K102" s="25">
        <v>12455.6770008</v>
      </c>
      <c r="L102" s="25">
        <v>13143.7264464</v>
      </c>
      <c r="M102" s="25">
        <v>12619.902794399999</v>
      </c>
      <c r="N102" s="25">
        <v>11645.8739496</v>
      </c>
      <c r="O102" s="25">
        <v>10870.048648800001</v>
      </c>
    </row>
    <row r="103" spans="1:15">
      <c r="A103" s="4"/>
      <c r="B103" s="4"/>
      <c r="C103" s="4"/>
      <c r="D103" s="15" t="s">
        <v>53</v>
      </c>
      <c r="E103" s="21"/>
      <c r="F103" s="31"/>
      <c r="G103" s="25">
        <v>231.56</v>
      </c>
      <c r="H103" s="25">
        <v>793</v>
      </c>
      <c r="I103" s="25">
        <v>815</v>
      </c>
      <c r="J103" s="25">
        <v>855</v>
      </c>
      <c r="K103" s="25">
        <v>870</v>
      </c>
      <c r="L103" s="25">
        <v>1070</v>
      </c>
      <c r="M103" s="25">
        <v>934</v>
      </c>
      <c r="N103" s="25">
        <v>1068</v>
      </c>
      <c r="O103" s="25">
        <v>1522</v>
      </c>
    </row>
    <row r="104" spans="1:15">
      <c r="A104" s="4"/>
      <c r="B104" s="5"/>
      <c r="C104" s="5"/>
      <c r="D104" s="15" t="s">
        <v>60</v>
      </c>
      <c r="E104" s="20">
        <f t="shared" si="21"/>
        <v>1.7766497461928936</v>
      </c>
      <c r="F104" s="30">
        <v>401</v>
      </c>
      <c r="G104" s="27">
        <v>394</v>
      </c>
      <c r="H104" s="27">
        <v>389</v>
      </c>
      <c r="I104" s="27">
        <v>1500</v>
      </c>
      <c r="J104" s="27">
        <v>1336</v>
      </c>
      <c r="K104" s="27">
        <v>1336</v>
      </c>
      <c r="L104" s="25">
        <v>1336</v>
      </c>
      <c r="M104" s="25">
        <v>1028</v>
      </c>
      <c r="N104" s="25">
        <v>1656</v>
      </c>
      <c r="O104" s="25">
        <v>1704</v>
      </c>
    </row>
    <row r="105" spans="1:15">
      <c r="A105" s="4"/>
      <c r="B105" s="2" t="s">
        <v>7</v>
      </c>
      <c r="C105" s="2" t="s">
        <v>6</v>
      </c>
      <c r="D105" s="13" t="s">
        <v>58</v>
      </c>
      <c r="E105" s="20">
        <f t="shared" si="21"/>
        <v>110.08573995785886</v>
      </c>
      <c r="F105" s="25">
        <f>SUM(F106:F108)</f>
        <v>338.19704309999997</v>
      </c>
      <c r="G105" s="25">
        <f>SUM(G106:G108)</f>
        <v>160.98048499999999</v>
      </c>
      <c r="H105" s="25">
        <f t="shared" ref="H105:N105" si="30">SUM(H106:H108)</f>
        <v>187.31901999999999</v>
      </c>
      <c r="I105" s="25">
        <f t="shared" si="30"/>
        <v>261.91922</v>
      </c>
      <c r="J105" s="25">
        <f t="shared" si="30"/>
        <v>191.43981305555556</v>
      </c>
      <c r="K105" s="25">
        <f t="shared" si="30"/>
        <v>279.27398670000002</v>
      </c>
      <c r="L105" s="25">
        <f t="shared" si="30"/>
        <v>210.84933999999998</v>
      </c>
      <c r="M105" s="25">
        <f t="shared" si="30"/>
        <v>322.49722416666663</v>
      </c>
      <c r="N105" s="25">
        <f t="shared" si="30"/>
        <v>484.45590999999996</v>
      </c>
      <c r="O105" s="25">
        <f>SUM(O106:O108)</f>
        <v>468.34829999999999</v>
      </c>
    </row>
    <row r="106" spans="1:15">
      <c r="A106" s="4"/>
      <c r="B106" s="4"/>
      <c r="C106" s="4"/>
      <c r="D106" s="15" t="s">
        <v>46</v>
      </c>
      <c r="E106" s="20">
        <f t="shared" si="21"/>
        <v>132.75793075244124</v>
      </c>
      <c r="F106" s="30">
        <v>301.5902931</v>
      </c>
      <c r="G106" s="25">
        <v>129.57250999999999</v>
      </c>
      <c r="H106" s="25">
        <v>135.2166</v>
      </c>
      <c r="I106" s="25">
        <v>231.54161999999999</v>
      </c>
      <c r="J106" s="25">
        <v>118.40517305555557</v>
      </c>
      <c r="K106" s="25">
        <v>144.30333670000002</v>
      </c>
      <c r="L106" s="25">
        <v>116.59249</v>
      </c>
      <c r="M106" s="25">
        <v>259.68174916666663</v>
      </c>
      <c r="N106" s="25">
        <v>415.42850999999996</v>
      </c>
      <c r="O106" s="25">
        <v>389.54930000000002</v>
      </c>
    </row>
    <row r="107" spans="1:15">
      <c r="A107" s="4"/>
      <c r="B107" s="4"/>
      <c r="C107" s="4"/>
      <c r="D107" s="15" t="s">
        <v>48</v>
      </c>
      <c r="E107" s="21" t="str">
        <f t="shared" si="21"/>
        <v/>
      </c>
      <c r="F107" s="31"/>
      <c r="G107" s="26"/>
      <c r="H107" s="26"/>
      <c r="I107" s="26"/>
      <c r="J107" s="26"/>
      <c r="K107" s="25">
        <v>29.517949999999995</v>
      </c>
      <c r="L107" s="25">
        <v>4.2968500000000001</v>
      </c>
      <c r="M107" s="25">
        <v>8.1098750000000006</v>
      </c>
      <c r="N107" s="25">
        <v>7.0491999999999999</v>
      </c>
      <c r="O107" s="25">
        <v>8.7622</v>
      </c>
    </row>
    <row r="108" spans="1:15">
      <c r="A108" s="4"/>
      <c r="B108" s="5"/>
      <c r="C108" s="5"/>
      <c r="D108" s="15" t="s">
        <v>49</v>
      </c>
      <c r="E108" s="20">
        <f t="shared" si="21"/>
        <v>16.552404285854141</v>
      </c>
      <c r="F108" s="30">
        <v>36.606749999999998</v>
      </c>
      <c r="G108" s="25">
        <v>31.407975</v>
      </c>
      <c r="H108" s="25">
        <v>52.102420000000002</v>
      </c>
      <c r="I108" s="25">
        <v>30.377600000000001</v>
      </c>
      <c r="J108" s="25">
        <v>73.034639999999996</v>
      </c>
      <c r="K108" s="25">
        <v>105.45269999999999</v>
      </c>
      <c r="L108" s="25">
        <v>89.96</v>
      </c>
      <c r="M108" s="25">
        <v>54.705599999999997</v>
      </c>
      <c r="N108" s="25">
        <v>61.978199999999994</v>
      </c>
      <c r="O108" s="25">
        <v>70.036799999999999</v>
      </c>
    </row>
    <row r="109" spans="1:15">
      <c r="A109" s="4"/>
      <c r="B109" s="35" t="s">
        <v>31</v>
      </c>
      <c r="C109" s="2" t="s">
        <v>4</v>
      </c>
      <c r="D109" s="13" t="s">
        <v>58</v>
      </c>
      <c r="E109" s="20">
        <f t="shared" si="21"/>
        <v>6.685357567052427</v>
      </c>
      <c r="F109" s="25">
        <f>SUM(F110:F114)</f>
        <v>38.623299999999993</v>
      </c>
      <c r="G109" s="25">
        <f>SUM(G110:G114)</f>
        <v>36.203000000000003</v>
      </c>
      <c r="H109" s="25">
        <f t="shared" ref="H109:N109" si="31">SUM(H110:H114)</f>
        <v>49.255299999999998</v>
      </c>
      <c r="I109" s="25">
        <f t="shared" si="31"/>
        <v>59.114699999999999</v>
      </c>
      <c r="J109" s="25">
        <f t="shared" si="31"/>
        <v>55.591000000000001</v>
      </c>
      <c r="K109" s="25">
        <f t="shared" si="31"/>
        <v>56.450599999999994</v>
      </c>
      <c r="L109" s="25">
        <f t="shared" si="31"/>
        <v>63.517999999999994</v>
      </c>
      <c r="M109" s="25">
        <f t="shared" si="31"/>
        <v>66.433000000000007</v>
      </c>
      <c r="N109" s="25">
        <f t="shared" si="31"/>
        <v>83.4</v>
      </c>
      <c r="O109" s="25">
        <f>SUM(O110:O114)</f>
        <v>90.5</v>
      </c>
    </row>
    <row r="110" spans="1:15">
      <c r="A110" s="4"/>
      <c r="B110" s="4"/>
      <c r="C110" s="4"/>
      <c r="D110" s="15" t="s">
        <v>46</v>
      </c>
      <c r="E110" s="20">
        <f t="shared" si="21"/>
        <v>7.9261975242195817</v>
      </c>
      <c r="F110" s="30">
        <v>32.084299999999999</v>
      </c>
      <c r="G110" s="25">
        <v>29.728000000000002</v>
      </c>
      <c r="H110" s="25">
        <v>45.400300000000001</v>
      </c>
      <c r="I110" s="25">
        <v>49.5167</v>
      </c>
      <c r="J110" s="25">
        <v>46.556000000000004</v>
      </c>
      <c r="K110" s="25">
        <v>50.622599999999991</v>
      </c>
      <c r="L110" s="25">
        <v>57.876999999999995</v>
      </c>
      <c r="M110" s="25">
        <v>64.033000000000001</v>
      </c>
      <c r="N110" s="25">
        <v>80.7</v>
      </c>
      <c r="O110" s="25">
        <v>85.62</v>
      </c>
    </row>
    <row r="111" spans="1:15">
      <c r="A111" s="4"/>
      <c r="B111" s="4"/>
      <c r="C111" s="4"/>
      <c r="D111" s="15" t="s">
        <v>47</v>
      </c>
      <c r="E111" s="20">
        <f t="shared" si="21"/>
        <v>7.909604519774005</v>
      </c>
      <c r="F111" s="30">
        <v>0.95499999999999996</v>
      </c>
      <c r="G111" s="25">
        <v>0.88500000000000001</v>
      </c>
      <c r="H111" s="25">
        <v>1.4550000000000001</v>
      </c>
      <c r="I111" s="25">
        <v>2.73</v>
      </c>
      <c r="J111" s="25">
        <v>2.8699999999999997</v>
      </c>
      <c r="K111" s="26"/>
      <c r="L111" s="26"/>
      <c r="M111" s="26"/>
      <c r="N111" s="26"/>
      <c r="O111" s="26"/>
    </row>
    <row r="112" spans="1:15">
      <c r="A112" s="4"/>
      <c r="B112" s="4"/>
      <c r="C112" s="4"/>
      <c r="D112" s="15" t="s">
        <v>48</v>
      </c>
      <c r="E112" s="21" t="str">
        <f t="shared" si="21"/>
        <v/>
      </c>
      <c r="F112" s="31"/>
      <c r="G112" s="26"/>
      <c r="H112" s="26"/>
      <c r="I112" s="26"/>
      <c r="J112" s="26"/>
      <c r="K112" s="25">
        <v>0</v>
      </c>
      <c r="L112" s="25">
        <v>0</v>
      </c>
      <c r="M112" s="25">
        <v>0</v>
      </c>
      <c r="N112" s="25">
        <v>0</v>
      </c>
      <c r="O112" s="25">
        <v>0.38</v>
      </c>
    </row>
    <row r="113" spans="1:15">
      <c r="A113" s="4"/>
      <c r="B113" s="4"/>
      <c r="C113" s="4"/>
      <c r="D113" s="15" t="s">
        <v>49</v>
      </c>
      <c r="E113" s="20">
        <f t="shared" si="21"/>
        <v>9.0909090909090793</v>
      </c>
      <c r="F113" s="30">
        <v>2.4</v>
      </c>
      <c r="G113" s="25">
        <v>2.2000000000000002</v>
      </c>
      <c r="H113" s="25">
        <v>2.4</v>
      </c>
      <c r="I113" s="25">
        <v>6.8680000000000003</v>
      </c>
      <c r="J113" s="25">
        <v>6.165</v>
      </c>
      <c r="K113" s="25">
        <v>5.8280000000000012</v>
      </c>
      <c r="L113" s="25">
        <v>5.6410000000000009</v>
      </c>
      <c r="M113" s="25">
        <v>2.4</v>
      </c>
      <c r="N113" s="25">
        <v>2.7</v>
      </c>
      <c r="O113" s="25">
        <v>4.5</v>
      </c>
    </row>
    <row r="114" spans="1:15">
      <c r="A114" s="4"/>
      <c r="B114" s="5"/>
      <c r="C114" s="5"/>
      <c r="D114" s="15" t="s">
        <v>50</v>
      </c>
      <c r="E114" s="20">
        <f t="shared" si="21"/>
        <v>-6.0766961651917386</v>
      </c>
      <c r="F114" s="30">
        <v>3.1840000000000002</v>
      </c>
      <c r="G114" s="25">
        <v>3.39</v>
      </c>
      <c r="H114" s="26"/>
      <c r="I114" s="26"/>
      <c r="J114" s="26"/>
      <c r="K114" s="26"/>
      <c r="L114" s="26"/>
      <c r="M114" s="26"/>
      <c r="N114" s="26"/>
      <c r="O114" s="26"/>
    </row>
    <row r="115" spans="1:15">
      <c r="A115" s="4"/>
      <c r="B115" s="2" t="s">
        <v>32</v>
      </c>
      <c r="C115" s="2" t="s">
        <v>4</v>
      </c>
      <c r="D115" s="13" t="s">
        <v>58</v>
      </c>
      <c r="E115" s="20">
        <f t="shared" si="21"/>
        <v>-17.637894252187987</v>
      </c>
      <c r="F115" s="25">
        <f>SUM(F116:F119)</f>
        <v>62.967230000000001</v>
      </c>
      <c r="G115" s="25">
        <f>SUM(G116:G119)</f>
        <v>76.451700000000002</v>
      </c>
      <c r="H115" s="25">
        <f t="shared" ref="H115:N115" si="32">SUM(H116:H119)</f>
        <v>66.724999999999994</v>
      </c>
      <c r="I115" s="25">
        <f t="shared" si="32"/>
        <v>66.154409999999999</v>
      </c>
      <c r="J115" s="25">
        <f t="shared" si="32"/>
        <v>59.245719999999992</v>
      </c>
      <c r="K115" s="25">
        <f t="shared" si="32"/>
        <v>59.475399999999993</v>
      </c>
      <c r="L115" s="25">
        <f t="shared" si="32"/>
        <v>51.290199999999999</v>
      </c>
      <c r="M115" s="25">
        <f t="shared" si="32"/>
        <v>70.695999999999998</v>
      </c>
      <c r="N115" s="25">
        <f t="shared" si="32"/>
        <v>81.929999999999993</v>
      </c>
      <c r="O115" s="25">
        <f>SUM(O116:O119)</f>
        <v>98.43</v>
      </c>
    </row>
    <row r="116" spans="1:15">
      <c r="A116" s="4"/>
      <c r="B116" s="4"/>
      <c r="C116" s="4"/>
      <c r="D116" s="15" t="s">
        <v>46</v>
      </c>
      <c r="E116" s="20">
        <f t="shared" si="21"/>
        <v>-21.969160700086722</v>
      </c>
      <c r="F116" s="30">
        <v>43.277230000000003</v>
      </c>
      <c r="G116" s="25">
        <v>55.4617</v>
      </c>
      <c r="H116" s="25">
        <v>43.674999999999997</v>
      </c>
      <c r="I116" s="25">
        <v>45.134410000000003</v>
      </c>
      <c r="J116" s="25">
        <v>47.385719999999992</v>
      </c>
      <c r="K116" s="25">
        <v>47.892399999999995</v>
      </c>
      <c r="L116" s="25">
        <v>41.913199999999996</v>
      </c>
      <c r="M116" s="25">
        <v>57.966000000000001</v>
      </c>
      <c r="N116" s="25">
        <v>62.3</v>
      </c>
      <c r="O116" s="25">
        <v>85.15</v>
      </c>
    </row>
    <row r="117" spans="1:15">
      <c r="A117" s="4"/>
      <c r="B117" s="4"/>
      <c r="C117" s="4"/>
      <c r="D117" s="15" t="s">
        <v>47</v>
      </c>
      <c r="E117" s="20">
        <f t="shared" si="21"/>
        <v>-2.6612903225806459</v>
      </c>
      <c r="F117" s="30">
        <v>12.07</v>
      </c>
      <c r="G117" s="25">
        <v>12.4</v>
      </c>
      <c r="H117" s="25">
        <v>13.9</v>
      </c>
      <c r="I117" s="25">
        <v>12.42</v>
      </c>
      <c r="J117" s="25">
        <v>5.1000000000000005</v>
      </c>
      <c r="K117" s="26"/>
      <c r="L117" s="26"/>
      <c r="M117" s="26"/>
      <c r="N117" s="26"/>
      <c r="O117" s="26"/>
    </row>
    <row r="118" spans="1:15">
      <c r="A118" s="4"/>
      <c r="B118" s="4"/>
      <c r="C118" s="4"/>
      <c r="D118" s="15" t="s">
        <v>48</v>
      </c>
      <c r="E118" s="21" t="str">
        <f t="shared" si="21"/>
        <v/>
      </c>
      <c r="F118" s="31"/>
      <c r="G118" s="26"/>
      <c r="H118" s="26"/>
      <c r="I118" s="26"/>
      <c r="J118" s="26"/>
      <c r="K118" s="25">
        <v>2.36</v>
      </c>
      <c r="L118" s="25">
        <v>3.4359999999999999</v>
      </c>
      <c r="M118" s="25">
        <v>1.794</v>
      </c>
      <c r="N118" s="25">
        <v>1.43</v>
      </c>
      <c r="O118" s="25">
        <v>0.98</v>
      </c>
    </row>
    <row r="119" spans="1:15">
      <c r="A119" s="4"/>
      <c r="B119" s="5"/>
      <c r="C119" s="5"/>
      <c r="D119" s="15" t="s">
        <v>49</v>
      </c>
      <c r="E119" s="20">
        <f t="shared" si="21"/>
        <v>-11.292200232828868</v>
      </c>
      <c r="F119" s="30">
        <v>7.62</v>
      </c>
      <c r="G119" s="25">
        <v>8.59</v>
      </c>
      <c r="H119" s="25">
        <v>9.15</v>
      </c>
      <c r="I119" s="25">
        <v>8.6</v>
      </c>
      <c r="J119" s="25">
        <v>6.76</v>
      </c>
      <c r="K119" s="25">
        <v>9.2230000000000008</v>
      </c>
      <c r="L119" s="25">
        <v>5.9409999999999989</v>
      </c>
      <c r="M119" s="25">
        <v>10.936</v>
      </c>
      <c r="N119" s="25">
        <v>18.2</v>
      </c>
      <c r="O119" s="25">
        <v>12.3</v>
      </c>
    </row>
    <row r="120" spans="1:15">
      <c r="A120" s="4"/>
      <c r="B120" s="2" t="s">
        <v>33</v>
      </c>
      <c r="C120" s="2" t="s">
        <v>4</v>
      </c>
      <c r="D120" s="13" t="s">
        <v>51</v>
      </c>
      <c r="E120" s="20">
        <f t="shared" si="21"/>
        <v>-3.1347209710203194</v>
      </c>
      <c r="F120" s="27">
        <f>SUM(F121:F123)</f>
        <v>197.67684952560001</v>
      </c>
      <c r="G120" s="25">
        <f>SUM(G121:G123)</f>
        <v>204.07400000000001</v>
      </c>
      <c r="H120" s="25">
        <f t="shared" ref="H120:O120" si="33">SUM(H121:H123)</f>
        <v>174.124</v>
      </c>
      <c r="I120" s="25">
        <f>SUM(I121:I123)</f>
        <v>266.51768181818181</v>
      </c>
      <c r="J120" s="25">
        <f t="shared" si="33"/>
        <v>232.00883741300783</v>
      </c>
      <c r="K120" s="25">
        <f t="shared" si="33"/>
        <v>119.11946020189961</v>
      </c>
      <c r="L120" s="25">
        <f t="shared" si="33"/>
        <v>225.01995140241331</v>
      </c>
      <c r="M120" s="25">
        <f t="shared" si="33"/>
        <v>180.7309530332048</v>
      </c>
      <c r="N120" s="25">
        <f t="shared" si="33"/>
        <v>212.60796249179549</v>
      </c>
      <c r="O120" s="25">
        <f t="shared" si="33"/>
        <v>89.721986157841741</v>
      </c>
    </row>
    <row r="121" spans="1:15">
      <c r="A121" s="4"/>
      <c r="B121" s="4"/>
      <c r="C121" s="4"/>
      <c r="D121" s="15" t="s">
        <v>59</v>
      </c>
      <c r="E121" s="20">
        <f t="shared" si="21"/>
        <v>-7.1152964714685814</v>
      </c>
      <c r="F121" s="33">
        <v>173.77984952560001</v>
      </c>
      <c r="G121" s="25">
        <v>187.09200000000001</v>
      </c>
      <c r="H121" s="25">
        <v>164.78200000000001</v>
      </c>
      <c r="I121" s="25">
        <v>249.73768181818181</v>
      </c>
      <c r="J121" s="25">
        <v>211.10883741300782</v>
      </c>
      <c r="K121" s="25">
        <v>98.019460201899619</v>
      </c>
      <c r="L121" s="25">
        <v>148.9999514024133</v>
      </c>
      <c r="M121" s="25">
        <v>143.9999530332048</v>
      </c>
      <c r="N121" s="25">
        <v>114.9999624917955</v>
      </c>
      <c r="O121" s="25">
        <v>42.439986157841744</v>
      </c>
    </row>
    <row r="122" spans="1:15">
      <c r="A122" s="4"/>
      <c r="B122" s="4"/>
      <c r="C122" s="4"/>
      <c r="D122" s="15" t="s">
        <v>53</v>
      </c>
      <c r="E122" s="21"/>
      <c r="F122" s="31"/>
      <c r="G122" s="25">
        <v>0.85199999999999998</v>
      </c>
      <c r="H122" s="25">
        <v>2.13</v>
      </c>
      <c r="I122" s="25">
        <v>2.9</v>
      </c>
      <c r="J122" s="25">
        <v>3.605</v>
      </c>
      <c r="K122" s="25">
        <v>3.7</v>
      </c>
      <c r="L122" s="25">
        <v>73.775000000000006</v>
      </c>
      <c r="M122" s="25">
        <v>30.754999999999999</v>
      </c>
      <c r="N122" s="25">
        <v>61.716999999999999</v>
      </c>
      <c r="O122" s="25">
        <v>47.281999999999996</v>
      </c>
    </row>
    <row r="123" spans="1:15">
      <c r="A123" s="4"/>
      <c r="B123" s="5"/>
      <c r="C123" s="5"/>
      <c r="D123" s="15" t="s">
        <v>60</v>
      </c>
      <c r="E123" s="20">
        <f t="shared" si="21"/>
        <v>48.152510849349042</v>
      </c>
      <c r="F123" s="30">
        <v>23.896999999999998</v>
      </c>
      <c r="G123" s="27">
        <v>16.13</v>
      </c>
      <c r="H123" s="27">
        <v>7.2119999999999997</v>
      </c>
      <c r="I123" s="27">
        <v>13.88</v>
      </c>
      <c r="J123" s="27">
        <v>17.295000000000002</v>
      </c>
      <c r="K123" s="27">
        <v>17.399999999999999</v>
      </c>
      <c r="L123" s="25">
        <v>2.2450000000000001</v>
      </c>
      <c r="M123" s="25">
        <v>5.976</v>
      </c>
      <c r="N123" s="25">
        <v>35.890999999999998</v>
      </c>
      <c r="O123" s="26"/>
    </row>
    <row r="124" spans="1:15">
      <c r="A124" s="4"/>
      <c r="B124" s="2" t="s">
        <v>34</v>
      </c>
      <c r="C124" s="2" t="s">
        <v>8</v>
      </c>
      <c r="D124" s="3" t="s">
        <v>57</v>
      </c>
      <c r="E124" s="20">
        <f t="shared" si="21"/>
        <v>-14.956975770446093</v>
      </c>
      <c r="F124" s="33">
        <v>71.558468772999404</v>
      </c>
      <c r="G124" s="25">
        <v>84.143842979812106</v>
      </c>
      <c r="H124" s="25">
        <v>77.879679825497206</v>
      </c>
      <c r="I124" s="25">
        <v>76.36527474842643</v>
      </c>
      <c r="J124" s="25">
        <v>78.006530645810543</v>
      </c>
      <c r="K124" s="25">
        <v>78.134284134954441</v>
      </c>
      <c r="L124" s="25">
        <v>82.741033325117044</v>
      </c>
      <c r="M124" s="25">
        <v>80.502110711423612</v>
      </c>
      <c r="N124" s="25">
        <v>80.448910948555834</v>
      </c>
      <c r="O124" s="25">
        <v>92.083316466671121</v>
      </c>
    </row>
    <row r="125" spans="1:15">
      <c r="A125" s="4"/>
      <c r="B125" s="4"/>
      <c r="C125" s="4"/>
      <c r="D125" s="13" t="s">
        <v>58</v>
      </c>
      <c r="E125" s="20">
        <f t="shared" si="21"/>
        <v>-1.5975898540901312E-2</v>
      </c>
      <c r="F125" s="30">
        <v>99.984024101459099</v>
      </c>
      <c r="G125" s="25">
        <v>100</v>
      </c>
      <c r="H125" s="25">
        <v>100</v>
      </c>
      <c r="I125" s="25">
        <v>100</v>
      </c>
      <c r="J125" s="25">
        <v>100</v>
      </c>
      <c r="K125" s="25">
        <v>100</v>
      </c>
      <c r="L125" s="25">
        <v>100</v>
      </c>
      <c r="M125" s="25">
        <v>100</v>
      </c>
      <c r="N125" s="25">
        <v>100</v>
      </c>
      <c r="O125" s="25">
        <v>100</v>
      </c>
    </row>
    <row r="126" spans="1:15">
      <c r="A126" s="4"/>
      <c r="B126" s="4"/>
      <c r="C126" s="4"/>
      <c r="D126" s="15" t="s">
        <v>46</v>
      </c>
      <c r="E126" s="20">
        <f t="shared" si="21"/>
        <v>-2.1536186964397075E-2</v>
      </c>
      <c r="F126" s="30">
        <v>99.978463813035603</v>
      </c>
      <c r="G126" s="25">
        <v>100</v>
      </c>
      <c r="H126" s="25">
        <v>100</v>
      </c>
      <c r="I126" s="25">
        <v>100</v>
      </c>
      <c r="J126" s="25">
        <v>100</v>
      </c>
      <c r="K126" s="25">
        <v>100</v>
      </c>
      <c r="L126" s="25">
        <v>100</v>
      </c>
      <c r="M126" s="25">
        <v>100</v>
      </c>
      <c r="N126" s="25">
        <v>100</v>
      </c>
      <c r="O126" s="25">
        <v>100</v>
      </c>
    </row>
    <row r="127" spans="1:15">
      <c r="A127" s="4"/>
      <c r="B127" s="4"/>
      <c r="C127" s="4"/>
      <c r="D127" s="15" t="s">
        <v>47</v>
      </c>
      <c r="E127" s="20">
        <f t="shared" si="21"/>
        <v>0</v>
      </c>
      <c r="F127" s="30">
        <v>100</v>
      </c>
      <c r="G127" s="25">
        <v>100</v>
      </c>
      <c r="H127" s="25">
        <v>100</v>
      </c>
      <c r="I127" s="25">
        <v>100</v>
      </c>
      <c r="J127" s="25">
        <v>100</v>
      </c>
      <c r="K127" s="26"/>
      <c r="L127" s="26"/>
      <c r="M127" s="26"/>
      <c r="N127" s="26"/>
      <c r="O127" s="26"/>
    </row>
    <row r="128" spans="1:15">
      <c r="A128" s="4"/>
      <c r="B128" s="4"/>
      <c r="C128" s="4"/>
      <c r="D128" s="15" t="s">
        <v>48</v>
      </c>
      <c r="E128" s="21" t="str">
        <f t="shared" si="21"/>
        <v/>
      </c>
      <c r="F128" s="31"/>
      <c r="G128" s="26"/>
      <c r="H128" s="26"/>
      <c r="I128" s="26"/>
      <c r="J128" s="26"/>
      <c r="K128" s="25">
        <v>100</v>
      </c>
      <c r="L128" s="25">
        <v>100</v>
      </c>
      <c r="M128" s="25">
        <v>100</v>
      </c>
      <c r="N128" s="25">
        <v>100</v>
      </c>
      <c r="O128" s="25">
        <v>100</v>
      </c>
    </row>
    <row r="129" spans="1:15">
      <c r="A129" s="4"/>
      <c r="B129" s="4"/>
      <c r="C129" s="4"/>
      <c r="D129" s="15" t="s">
        <v>49</v>
      </c>
      <c r="E129" s="20">
        <f t="shared" si="21"/>
        <v>0</v>
      </c>
      <c r="F129" s="30">
        <v>100</v>
      </c>
      <c r="G129" s="25">
        <v>100</v>
      </c>
      <c r="H129" s="25">
        <v>100</v>
      </c>
      <c r="I129" s="25">
        <v>100</v>
      </c>
      <c r="J129" s="25">
        <v>100</v>
      </c>
      <c r="K129" s="25">
        <v>100</v>
      </c>
      <c r="L129" s="25">
        <v>100</v>
      </c>
      <c r="M129" s="25">
        <v>100</v>
      </c>
      <c r="N129" s="25">
        <v>100</v>
      </c>
      <c r="O129" s="25">
        <v>100</v>
      </c>
    </row>
    <row r="130" spans="1:15">
      <c r="A130" s="4"/>
      <c r="B130" s="4"/>
      <c r="C130" s="4"/>
      <c r="D130" s="15" t="s">
        <v>50</v>
      </c>
      <c r="E130" s="20">
        <f t="shared" si="21"/>
        <v>0</v>
      </c>
      <c r="F130" s="30">
        <v>100</v>
      </c>
      <c r="G130" s="25">
        <v>100</v>
      </c>
      <c r="H130" s="26"/>
      <c r="I130" s="26"/>
      <c r="J130" s="26"/>
      <c r="K130" s="26"/>
      <c r="L130" s="26"/>
      <c r="M130" s="26"/>
      <c r="N130" s="26"/>
      <c r="O130" s="26"/>
    </row>
    <row r="131" spans="1:15">
      <c r="A131" s="4"/>
      <c r="B131" s="4"/>
      <c r="C131" s="4"/>
      <c r="D131" s="13" t="s">
        <v>51</v>
      </c>
      <c r="E131" s="20">
        <f t="shared" si="21"/>
        <v>-24.460343371193076</v>
      </c>
      <c r="F131" s="33">
        <v>56.949943605318801</v>
      </c>
      <c r="G131" s="25">
        <v>75.390789615531602</v>
      </c>
      <c r="H131" s="25">
        <v>63.145804139578701</v>
      </c>
      <c r="I131" s="25">
        <v>65.256439577861883</v>
      </c>
      <c r="J131" s="25">
        <v>66.243628391879582</v>
      </c>
      <c r="K131" s="25">
        <v>53.214716410744899</v>
      </c>
      <c r="L131" s="25">
        <v>73.93527683350824</v>
      </c>
      <c r="M131" s="25">
        <v>65.708153088890839</v>
      </c>
      <c r="N131" s="25">
        <v>65.245427904029668</v>
      </c>
      <c r="O131" s="25">
        <v>75.412942971811717</v>
      </c>
    </row>
    <row r="132" spans="1:15">
      <c r="A132" s="4"/>
      <c r="B132" s="4"/>
      <c r="C132" s="4"/>
      <c r="D132" s="15" t="s">
        <v>59</v>
      </c>
      <c r="E132" s="20">
        <f t="shared" si="21"/>
        <v>-22.853936439468338</v>
      </c>
      <c r="F132" s="33">
        <v>61.996171949572897</v>
      </c>
      <c r="G132" s="25">
        <v>80.362067859662602</v>
      </c>
      <c r="H132" s="25">
        <v>63.650155963636799</v>
      </c>
      <c r="I132" s="25">
        <v>67.524831964594128</v>
      </c>
      <c r="J132" s="25">
        <v>65.667187722040637</v>
      </c>
      <c r="K132" s="25">
        <v>51.448683942052632</v>
      </c>
      <c r="L132" s="25">
        <v>62.143727651242905</v>
      </c>
      <c r="M132" s="25">
        <v>61.111111111111114</v>
      </c>
      <c r="N132" s="25">
        <v>66.956521739130437</v>
      </c>
      <c r="O132" s="25">
        <v>70.405278039585298</v>
      </c>
    </row>
    <row r="133" spans="1:15">
      <c r="A133" s="4"/>
      <c r="B133" s="4"/>
      <c r="C133" s="4"/>
      <c r="D133" s="15" t="s">
        <v>53</v>
      </c>
      <c r="E133" s="21"/>
      <c r="F133" s="31"/>
      <c r="G133" s="25">
        <v>100</v>
      </c>
      <c r="H133" s="25">
        <v>100</v>
      </c>
      <c r="I133" s="25">
        <v>100</v>
      </c>
      <c r="J133" s="25">
        <v>99.999999999999986</v>
      </c>
      <c r="K133" s="25">
        <v>100</v>
      </c>
      <c r="L133" s="25">
        <v>100</v>
      </c>
      <c r="M133" s="25">
        <v>100.00000000000003</v>
      </c>
      <c r="N133" s="25">
        <v>100</v>
      </c>
      <c r="O133" s="25">
        <v>79.90778731864134</v>
      </c>
    </row>
    <row r="134" spans="1:15">
      <c r="A134" s="5"/>
      <c r="B134" s="5"/>
      <c r="C134" s="5"/>
      <c r="D134" s="15" t="s">
        <v>60</v>
      </c>
      <c r="E134" s="20">
        <f t="shared" si="21"/>
        <v>23.279388507754316</v>
      </c>
      <c r="F134" s="30">
        <v>20.2535883165251</v>
      </c>
      <c r="G134" s="27">
        <v>16.429014259144498</v>
      </c>
      <c r="H134" s="27">
        <v>40.737659456461458</v>
      </c>
      <c r="I134" s="27">
        <v>17.182997118155619</v>
      </c>
      <c r="J134" s="27">
        <v>13.269731136166522</v>
      </c>
      <c r="K134" s="27">
        <v>10.344827586206899</v>
      </c>
      <c r="L134" s="25">
        <v>0</v>
      </c>
      <c r="M134" s="25">
        <v>0</v>
      </c>
      <c r="N134" s="25">
        <v>0</v>
      </c>
      <c r="O134" s="26"/>
    </row>
    <row r="135" spans="1:15">
      <c r="A135" t="s">
        <v>39</v>
      </c>
      <c r="G135" s="1"/>
    </row>
    <row r="136" spans="1:15">
      <c r="A136" t="s">
        <v>40</v>
      </c>
      <c r="G136" s="1"/>
    </row>
    <row r="137" spans="1:15">
      <c r="A137" s="17" t="s">
        <v>41</v>
      </c>
      <c r="G137" s="1"/>
    </row>
    <row r="138" spans="1:15">
      <c r="A138" s="17" t="s">
        <v>42</v>
      </c>
      <c r="G138" s="1"/>
    </row>
    <row r="139" spans="1:15">
      <c r="A139" t="s">
        <v>43</v>
      </c>
      <c r="G139" s="1"/>
    </row>
    <row r="140" spans="1:15">
      <c r="A140" s="36" t="s">
        <v>44</v>
      </c>
      <c r="G140" s="1"/>
    </row>
    <row r="141" spans="1:15" ht="12.95" customHeight="1">
      <c r="A141" s="37" t="s">
        <v>35</v>
      </c>
      <c r="B141" s="37"/>
      <c r="C141" s="37"/>
      <c r="D141" s="37"/>
      <c r="E141" s="37"/>
      <c r="F141" s="37"/>
      <c r="G141" s="37"/>
      <c r="H141" s="37"/>
      <c r="I141" s="37"/>
      <c r="J141" s="37"/>
      <c r="K141" s="37"/>
    </row>
    <row r="142" spans="1:15" ht="12.95" customHeight="1">
      <c r="A142" s="38" t="s">
        <v>36</v>
      </c>
      <c r="B142" s="38"/>
      <c r="C142" s="38"/>
      <c r="D142" s="38"/>
      <c r="E142" s="38"/>
      <c r="F142" s="38"/>
      <c r="G142" s="38"/>
      <c r="H142" s="38"/>
      <c r="I142" s="38"/>
      <c r="J142" s="38"/>
      <c r="K142" s="38"/>
    </row>
    <row r="143" spans="1:15" s="16" customFormat="1" ht="12.95" customHeight="1">
      <c r="A143" s="39" t="s">
        <v>74</v>
      </c>
      <c r="B143" s="39"/>
      <c r="C143" s="39"/>
      <c r="D143" s="39"/>
      <c r="E143" s="39"/>
      <c r="F143" s="39"/>
      <c r="G143" s="39"/>
      <c r="H143" s="39"/>
      <c r="I143" s="39"/>
      <c r="J143" s="39"/>
      <c r="K143" s="39"/>
      <c r="L143" s="18"/>
      <c r="M143" s="18"/>
      <c r="N143" s="18"/>
      <c r="O143" s="18"/>
    </row>
    <row r="144" spans="1:15">
      <c r="A144" s="16" t="s">
        <v>37</v>
      </c>
      <c r="B144"/>
      <c r="F144" s="1"/>
      <c r="G144" s="1"/>
    </row>
    <row r="145" spans="1:7">
      <c r="A145" s="16" t="s">
        <v>38</v>
      </c>
      <c r="G145" s="1"/>
    </row>
    <row r="146" spans="1:7">
      <c r="A146" s="16"/>
    </row>
  </sheetData>
  <autoFilter ref="A2:O146">
    <sortState ref="A2:J107">
      <sortCondition ref="D1:D118"/>
    </sortState>
  </autoFilter>
  <mergeCells count="3">
    <mergeCell ref="A141:K141"/>
    <mergeCell ref="A142:K142"/>
    <mergeCell ref="A143:K14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環境負荷マスバランス</vt:lpstr>
    </vt:vector>
  </TitlesOfParts>
  <Company>Anritsu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SusTB</cp:lastModifiedBy>
  <dcterms:created xsi:type="dcterms:W3CDTF">2013-07-03T04:31:34Z</dcterms:created>
  <dcterms:modified xsi:type="dcterms:W3CDTF">2017-09-11T09:54:04Z</dcterms:modified>
</cp:coreProperties>
</file>