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Ats-file-001\01\Project1\010_CSR報告執筆者会議\2026\環境パート\AKD依頼原稿\0814依頼分\Excel\En\0928\"/>
    </mc:Choice>
  </mc:AlternateContent>
  <xr:revisionPtr revIDLastSave="0" documentId="14_{11F86D6B-C1A2-4D4D-8C5D-FFE2A281F89E}" xr6:coauthVersionLast="47" xr6:coauthVersionMax="47" xr10:uidLastSave="{00000000-0000-0000-0000-000000000000}"/>
  <bookViews>
    <workbookView xWindow="-110" yWindow="-110" windowWidth="19420" windowHeight="10300" xr2:uid="{6ED347A7-5C5A-49EC-8DB3-500991FE89F0}"/>
  </bookViews>
  <sheets>
    <sheet name="environment-related data" sheetId="7" r:id="rId1"/>
  </sheets>
  <definedNames>
    <definedName name="_Toc85468260" localSheetId="0">'environment-related data'!#REF!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7" i="7" l="1"/>
  <c r="E117" i="7"/>
  <c r="F117" i="7"/>
  <c r="G117" i="7"/>
  <c r="H117" i="7"/>
  <c r="I117" i="7"/>
  <c r="D118" i="7"/>
  <c r="E118" i="7"/>
  <c r="F118" i="7"/>
  <c r="G118" i="7"/>
  <c r="H118" i="7"/>
  <c r="I118" i="7"/>
  <c r="I119" i="7"/>
  <c r="I120" i="7"/>
  <c r="I121" i="7"/>
  <c r="I122" i="7"/>
  <c r="I123" i="7"/>
  <c r="I124" i="7"/>
  <c r="I125" i="7"/>
  <c r="I126" i="7"/>
  <c r="I127" i="7"/>
  <c r="I128" i="7"/>
  <c r="E161" i="7"/>
  <c r="E182" i="7" s="1"/>
  <c r="F161" i="7"/>
  <c r="G161" i="7"/>
  <c r="H161" i="7"/>
  <c r="D162" i="7"/>
  <c r="D161" i="7" s="1"/>
  <c r="D182" i="7" s="1"/>
  <c r="D172" i="7"/>
  <c r="E172" i="7"/>
  <c r="F172" i="7"/>
  <c r="G172" i="7"/>
  <c r="H172" i="7"/>
  <c r="D173" i="7"/>
  <c r="F182" i="7"/>
  <c r="G182" i="7"/>
  <c r="H182" i="7"/>
  <c r="D184" i="7"/>
  <c r="E184" i="7"/>
  <c r="F184" i="7"/>
  <c r="G184" i="7"/>
  <c r="D192" i="7"/>
  <c r="E192" i="7"/>
  <c r="F192" i="7"/>
  <c r="G192" i="7"/>
  <c r="H192" i="7"/>
  <c r="E35" i="7"/>
  <c r="E31" i="7" s="1"/>
  <c r="H36" i="7"/>
  <c r="H31" i="7" s="1"/>
  <c r="E45" i="7"/>
  <c r="F45" i="7"/>
  <c r="F36" i="7" s="1"/>
  <c r="F31" i="7" s="1"/>
  <c r="G45" i="7"/>
  <c r="G36" i="7" s="1"/>
  <c r="G31" i="7" s="1"/>
  <c r="H45" i="7"/>
  <c r="I45" i="7"/>
  <c r="I36" i="7" s="1"/>
  <c r="I31" i="7" s="1"/>
  <c r="E53" i="7"/>
  <c r="E36" i="7" s="1"/>
  <c r="F53" i="7"/>
  <c r="G53" i="7"/>
  <c r="H53" i="7"/>
  <c r="I53" i="7"/>
  <c r="C63" i="7"/>
  <c r="D63" i="7"/>
  <c r="E63" i="7"/>
  <c r="F63" i="7"/>
  <c r="G63" i="7"/>
  <c r="D86" i="7"/>
  <c r="E86" i="7"/>
  <c r="F86" i="7"/>
  <c r="G86" i="7"/>
  <c r="H86" i="7"/>
  <c r="C99" i="7"/>
  <c r="D99" i="7"/>
  <c r="E99" i="7"/>
  <c r="F99" i="7"/>
  <c r="G99" i="7"/>
</calcChain>
</file>

<file path=xl/sharedStrings.xml><?xml version="1.0" encoding="utf-8"?>
<sst xmlns="http://schemas.openxmlformats.org/spreadsheetml/2006/main" count="384" uniqueCount="206">
  <si>
    <t>U.S.A.(California)</t>
    <phoneticPr fontId="2"/>
  </si>
  <si>
    <t>Anritsu Company</t>
    <phoneticPr fontId="2"/>
  </si>
  <si>
    <t>Anritsu Infivis Inc.</t>
    <phoneticPr fontId="2"/>
  </si>
  <si>
    <t xml:space="preserve">U.K.(Bedfordshire) </t>
    <phoneticPr fontId="2"/>
  </si>
  <si>
    <t>Anritsu EMEA Limited</t>
    <phoneticPr fontId="2"/>
  </si>
  <si>
    <t>Anritsu Solutions S.R.L.</t>
    <phoneticPr fontId="2"/>
  </si>
  <si>
    <t>Anritsu Industrial Systems (Shanghai) Co., Ltd.</t>
    <phoneticPr fontId="2"/>
  </si>
  <si>
    <t>Anritsu Infivis (THAILAND) Co., Ltd.</t>
    <phoneticPr fontId="2"/>
  </si>
  <si>
    <t>MWh</t>
    <phoneticPr fontId="2"/>
  </si>
  <si>
    <t>*1 PGRE30, an Anritsu initiative, is based on the Group's electricity consumption in FY2018. The goal of this action is to increase the ratio of in-house solar power generation, a renewable energy source, from 0.8% in FY2018 to approximately 30% by around 2030.</t>
    <phoneticPr fontId="2"/>
  </si>
  <si>
    <t>*2 Base year for PGRE 30</t>
    <phoneticPr fontId="2"/>
  </si>
  <si>
    <t xml:space="preserve"> Scope3</t>
    <phoneticPr fontId="2"/>
  </si>
  <si>
    <t>Category2</t>
    <phoneticPr fontId="2"/>
  </si>
  <si>
    <t>Category5</t>
    <phoneticPr fontId="2"/>
  </si>
  <si>
    <t>Category6</t>
    <phoneticPr fontId="2"/>
  </si>
  <si>
    <t>Category7</t>
    <phoneticPr fontId="2"/>
  </si>
  <si>
    <t>Category12</t>
    <phoneticPr fontId="2"/>
  </si>
  <si>
    <t>*3 The calculation for Category 9 is extremely difficult, and therefore no calculation was made.</t>
    <phoneticPr fontId="2"/>
  </si>
  <si>
    <t>*4 Disclosure began with emissions data for FY2024.</t>
    <phoneticPr fontId="2"/>
  </si>
  <si>
    <t>*5 Disclosure began with emissions data in FY2023.</t>
    <phoneticPr fontId="2"/>
  </si>
  <si>
    <t>Scope1 GHG Emissions Volume by GHG Category</t>
    <phoneticPr fontId="2"/>
  </si>
  <si>
    <t>Energy Consumption</t>
    <phoneticPr fontId="2"/>
  </si>
  <si>
    <t>GJ</t>
    <phoneticPr fontId="2"/>
  </si>
  <si>
    <t>Water use</t>
    <phoneticPr fontId="2"/>
  </si>
  <si>
    <t>㎥</t>
    <phoneticPr fontId="2"/>
  </si>
  <si>
    <t>*1 No water from sources other than “tap water” and “ground water” is used.</t>
    <phoneticPr fontId="2"/>
  </si>
  <si>
    <t>*2 Added to the boundary in FY2022</t>
    <phoneticPr fontId="2"/>
  </si>
  <si>
    <t>Total Waste and Other Emissions</t>
    <phoneticPr fontId="2"/>
  </si>
  <si>
    <t>t</t>
    <phoneticPr fontId="2"/>
  </si>
  <si>
    <t>Waste and Other Emissions  (including valuable resources and waste solely for recycling)</t>
    <phoneticPr fontId="2"/>
  </si>
  <si>
    <t>*1 Includes emissions from Takasago Ltd. from FY2022</t>
    <phoneticPr fontId="2"/>
  </si>
  <si>
    <t>*2 0.002 tons emitted</t>
    <phoneticPr fontId="2"/>
  </si>
  <si>
    <t>*3 0.0003 tons emitted</t>
    <phoneticPr fontId="2"/>
  </si>
  <si>
    <t>ｔ</t>
    <phoneticPr fontId="2"/>
  </si>
  <si>
    <t>*1 Amount of “specially controlled industrial waste” generated under the Act on Waste Management and Public Cleansing (not including PCB waste)</t>
    <phoneticPr fontId="2"/>
  </si>
  <si>
    <t>*8 Including purchased renewable electricity</t>
    <phoneticPr fontId="2"/>
  </si>
  <si>
    <t>*9 Calculated using total energy consumption (GJ), including fossil fuels such as oil and gas, as the denominator. (The definition differs from the "private solar power generation ratio," which uses FY2018 electricity consumption (MWh) as the denominator and only private solar power generation as the numerator.)</t>
    <phoneticPr fontId="2"/>
  </si>
  <si>
    <t>Environment-related Data</t>
    <phoneticPr fontId="2"/>
  </si>
  <si>
    <t>*1 Scope1+2 greenhouse gas emissions (market-based) divided by consolidated sales</t>
    <phoneticPr fontId="2"/>
  </si>
  <si>
    <t>*1 Total company energy consumption divided by consolidated sales</t>
    <phoneticPr fontId="2"/>
  </si>
  <si>
    <t>Scope1+2 GHG Emissions (Market-based)</t>
    <phoneticPr fontId="2"/>
  </si>
  <si>
    <t>t-CO2e</t>
    <phoneticPr fontId="2"/>
  </si>
  <si>
    <t>Site</t>
    <phoneticPr fontId="2"/>
  </si>
  <si>
    <t>Company</t>
    <phoneticPr fontId="2"/>
  </si>
  <si>
    <t>Japan</t>
    <phoneticPr fontId="2"/>
  </si>
  <si>
    <t>Atsugi site(Atsugi, Kanagawa)</t>
    <phoneticPr fontId="2"/>
  </si>
  <si>
    <t>ANRITSU CORPORATION, ANRITSU CUSTOMER SUPPORT CO., LTD., ANRITSU INFIVIS CO., LTD., ANRITSU DEVICES CO., LTD., ANRITSU KOUSAN CO., LTD., AK Radio Design, Ltd. ANRITSU REAL ESTATE CO., LTD.</t>
    <phoneticPr fontId="2"/>
  </si>
  <si>
    <t>Tohoku Site(Koriyama, Fukushima)</t>
    <phoneticPr fontId="2"/>
  </si>
  <si>
    <t>TOHOKU ANRITSU CO. LTD. first factory, second factory</t>
    <phoneticPr fontId="2"/>
  </si>
  <si>
    <t>Hiratsuka Site (Hiratsuka, Kanagawa)</t>
    <phoneticPr fontId="2"/>
  </si>
  <si>
    <t>ANRITSU TECHMAC CO., LTD.</t>
    <phoneticPr fontId="2"/>
  </si>
  <si>
    <t>Kawasaki Site (Kawasaki, Kanagawa)</t>
    <phoneticPr fontId="2"/>
  </si>
  <si>
    <t>TAKASAGO, LTD.</t>
    <phoneticPr fontId="2"/>
  </si>
  <si>
    <t>Tsuruoka Site (Tsuruoka, Yamagata):</t>
    <phoneticPr fontId="2"/>
  </si>
  <si>
    <t>TSURUOKA TAKASAGO, LTD.</t>
    <phoneticPr fontId="2"/>
  </si>
  <si>
    <t>Sales offices and sanatorium facilities in Japan</t>
    <phoneticPr fontId="2"/>
  </si>
  <si>
    <t>U.S.A.(Illinois)</t>
    <phoneticPr fontId="2"/>
  </si>
  <si>
    <t>Item</t>
    <phoneticPr fontId="2"/>
  </si>
  <si>
    <t>Boundary</t>
    <phoneticPr fontId="2"/>
  </si>
  <si>
    <t>Unit</t>
    <phoneticPr fontId="2"/>
  </si>
  <si>
    <t>FY2025</t>
    <phoneticPr fontId="2"/>
  </si>
  <si>
    <t>FY2024</t>
    <phoneticPr fontId="2"/>
  </si>
  <si>
    <t>FY2023</t>
    <phoneticPr fontId="2"/>
  </si>
  <si>
    <t>FY2022</t>
    <phoneticPr fontId="2"/>
  </si>
  <si>
    <t>FY2021</t>
    <phoneticPr fontId="2"/>
  </si>
  <si>
    <t>The ratio of private solar power generation</t>
    <phoneticPr fontId="2"/>
  </si>
  <si>
    <t>Japan, Outside Japan</t>
    <phoneticPr fontId="2"/>
  </si>
  <si>
    <t>Private solar power generation</t>
    <phoneticPr fontId="2"/>
  </si>
  <si>
    <t>GHG Emission</t>
    <phoneticPr fontId="2"/>
  </si>
  <si>
    <t>Category</t>
    <phoneticPr fontId="2"/>
  </si>
  <si>
    <t xml:space="preserve"> Scope1</t>
    <phoneticPr fontId="2"/>
  </si>
  <si>
    <t>Scope2 (Market-based)</t>
    <phoneticPr fontId="2"/>
  </si>
  <si>
    <t>Scope2 (Location-based)</t>
    <phoneticPr fontId="2"/>
  </si>
  <si>
    <t>Scope1+Scope2 (Market-based)</t>
    <phoneticPr fontId="2"/>
  </si>
  <si>
    <t>Category1</t>
    <phoneticPr fontId="2"/>
  </si>
  <si>
    <t>Purchased goods and services</t>
    <phoneticPr fontId="2"/>
  </si>
  <si>
    <t>Capital goods</t>
    <phoneticPr fontId="2"/>
  </si>
  <si>
    <t>Category3</t>
    <phoneticPr fontId="2"/>
  </si>
  <si>
    <t>Fuel- and energy-related activieties not included in scope1 or scope2</t>
    <phoneticPr fontId="2"/>
  </si>
  <si>
    <t>Category4</t>
    <phoneticPr fontId="2"/>
  </si>
  <si>
    <t>Upstream transportation and distrubution</t>
    <phoneticPr fontId="2"/>
  </si>
  <si>
    <t>Waste generated in operations</t>
    <phoneticPr fontId="2"/>
  </si>
  <si>
    <t>Business travel</t>
    <phoneticPr fontId="2"/>
  </si>
  <si>
    <t>Employee commuting</t>
    <phoneticPr fontId="2"/>
  </si>
  <si>
    <t>Upstrem leased assets</t>
    <phoneticPr fontId="2"/>
  </si>
  <si>
    <t>Upstream emissions (Categories1–8 total)</t>
    <phoneticPr fontId="2"/>
  </si>
  <si>
    <t>Downstream transportation and distribution</t>
    <phoneticPr fontId="2"/>
  </si>
  <si>
    <t>Processing of sold products</t>
    <phoneticPr fontId="2"/>
  </si>
  <si>
    <t>Category11</t>
    <phoneticPr fontId="2"/>
  </si>
  <si>
    <t>Use of sold products</t>
    <phoneticPr fontId="2"/>
  </si>
  <si>
    <t>End-of-life treatment of sold products</t>
    <phoneticPr fontId="2"/>
  </si>
  <si>
    <t>Downstream leased assets</t>
    <phoneticPr fontId="2"/>
  </si>
  <si>
    <t>Franchises</t>
    <phoneticPr fontId="2"/>
  </si>
  <si>
    <t>Investments</t>
    <phoneticPr fontId="2"/>
  </si>
  <si>
    <t>Downstream emissions (Categories9–15 total)</t>
    <phoneticPr fontId="2"/>
  </si>
  <si>
    <t>*1 Total of Scope 1, Scope 2 (market-based), and Scope 3 emissions. The calculated emissions data have been independently assured by a third party.</t>
    <phoneticPr fontId="2"/>
  </si>
  <si>
    <t>*2 Categories 8, 10, and 14 are not related to Anritsu Group's business, and therefore there are no greenhouse gas emissions.</t>
    <phoneticPr fontId="2"/>
  </si>
  <si>
    <t>Total</t>
    <phoneticPr fontId="2"/>
  </si>
  <si>
    <t>Atsugi Site</t>
    <phoneticPr fontId="2"/>
  </si>
  <si>
    <t>Hiratsuka Site</t>
    <phoneticPr fontId="2"/>
  </si>
  <si>
    <t>Tohoku Site</t>
    <phoneticPr fontId="2"/>
  </si>
  <si>
    <t>Kawasaki Site</t>
    <phoneticPr fontId="2"/>
  </si>
  <si>
    <t>Tsuruoka Site</t>
    <phoneticPr fontId="2"/>
  </si>
  <si>
    <t>U.K.(Bedfordshire)</t>
    <phoneticPr fontId="2"/>
  </si>
  <si>
    <t>Scope1+2 GHG emissions volume per sales (consolidated sales)</t>
    <phoneticPr fontId="2"/>
  </si>
  <si>
    <t>t-CO2e/Billion Yen</t>
    <phoneticPr fontId="2"/>
  </si>
  <si>
    <t>CO2</t>
    <phoneticPr fontId="2"/>
  </si>
  <si>
    <t>CH4</t>
    <phoneticPr fontId="2"/>
  </si>
  <si>
    <t>N2O</t>
    <phoneticPr fontId="2"/>
  </si>
  <si>
    <t>HFCs</t>
    <phoneticPr fontId="2"/>
  </si>
  <si>
    <t>PFCs</t>
    <phoneticPr fontId="2"/>
  </si>
  <si>
    <t>SF6</t>
    <phoneticPr fontId="2"/>
  </si>
  <si>
    <t>HCFCs</t>
    <phoneticPr fontId="2"/>
  </si>
  <si>
    <t>*1 Independently assured by a third party.</t>
    <phoneticPr fontId="2"/>
  </si>
  <si>
    <t>Change in amount</t>
    <phoneticPr fontId="2"/>
  </si>
  <si>
    <t>Total energy consumption in the organization</t>
    <phoneticPr fontId="2"/>
  </si>
  <si>
    <t>Subtotal for non-renewable energy sources</t>
    <phoneticPr fontId="2"/>
  </si>
  <si>
    <t>Percentage of grid power (%)</t>
    <phoneticPr fontId="2"/>
  </si>
  <si>
    <t>*1 Method for calculating energy consumption: volume consumed x conversion coefficient</t>
    <phoneticPr fontId="2"/>
  </si>
  <si>
    <t>*2 Method for Calculating Change in Energy Consumption: FY 2025 Actual – FY 2021 Actual</t>
    <phoneticPr fontId="2"/>
  </si>
  <si>
    <t>*3 The base year for "change" is FY2021, which is the base year for the SBT 1.5°C target.</t>
    <phoneticPr fontId="2"/>
  </si>
  <si>
    <t>*4 There was no consumption for air conditioning, steam, sold energy, or renewable energy sources.</t>
    <phoneticPr fontId="2"/>
  </si>
  <si>
    <t>*5 Energy consumed outside the organization was not included due to the difficulty of obtaining documentation.</t>
    <phoneticPr fontId="2"/>
  </si>
  <si>
    <t>*6 Source for conversion coefficient: Agency for Natural Resources and Energy, “Guidelines for Completing the Statutory Periodic Report and Medium- to Long-Term Plan for Energy Conservation (Specified Business Operators, etc.)”.</t>
    <phoneticPr fontId="2"/>
  </si>
  <si>
    <t>*7 Source for conversion coefficient: “Regulations for Enforcement of the Act on Rationalizing Energy Use and Shifting to Non-fossil Energy,” “Japan LP Gas Association-LP Gas Unit Conversion Table”.</t>
    <phoneticPr fontId="2"/>
  </si>
  <si>
    <t>Energy per sales (Consolidated sales)</t>
    <phoneticPr fontId="2"/>
  </si>
  <si>
    <t>GJ/Billion Yen</t>
    <phoneticPr fontId="2"/>
  </si>
  <si>
    <t>*1 Conversion coefficient x time spent in operation over one year x sales volume x reduction in power consumption when compared to a conventional product functioning and performing at the same level</t>
    <phoneticPr fontId="2"/>
  </si>
  <si>
    <t>*2 Hardware products developed by the domestic group, for which product assessments have been conducted.</t>
    <phoneticPr fontId="2"/>
  </si>
  <si>
    <t>*3 Source for conversion coefficient: “Regulations for Enforcement of the Act on Rationalizing Energy Use and Shifting to Non-fossil Energy”</t>
    <phoneticPr fontId="2"/>
  </si>
  <si>
    <t>*4 Source for conversion coefficient: National average coefficient based on the Law Concerning the Promotion of Measures to Cope with Global Warming</t>
    <phoneticPr fontId="2"/>
  </si>
  <si>
    <t>Water Withdrawal, Water Discharge, Water Consumption, and Water Recycling</t>
    <phoneticPr fontId="2"/>
  </si>
  <si>
    <t>Third-Party Water</t>
    <phoneticPr fontId="2"/>
  </si>
  <si>
    <t>Subtotal</t>
    <phoneticPr fontId="2"/>
  </si>
  <si>
    <t>Groundwater</t>
    <phoneticPr fontId="2"/>
  </si>
  <si>
    <t>Total Volume of Water Discharge by Destination</t>
    <phoneticPr fontId="2"/>
  </si>
  <si>
    <t>Surface water</t>
    <phoneticPr fontId="2"/>
  </si>
  <si>
    <t>Water consumption (Total water withdrawal − Total water discharge)</t>
    <phoneticPr fontId="2"/>
  </si>
  <si>
    <t>Volume of Recycled Water</t>
    <phoneticPr fontId="2"/>
  </si>
  <si>
    <t>Rate of Recycled Water</t>
    <phoneticPr fontId="2"/>
  </si>
  <si>
    <t>Emissions by Category</t>
    <phoneticPr fontId="2"/>
  </si>
  <si>
    <t>General waste</t>
    <phoneticPr fontId="2"/>
  </si>
  <si>
    <t>Industrial waste</t>
    <phoneticPr fontId="2"/>
  </si>
  <si>
    <t>Valuable resources</t>
    <phoneticPr fontId="2"/>
  </si>
  <si>
    <t>Waste solely for recycling</t>
    <phoneticPr fontId="2"/>
  </si>
  <si>
    <t>Processing Method</t>
    <phoneticPr fontId="2"/>
  </si>
  <si>
    <t>Material recycling</t>
    <phoneticPr fontId="2"/>
  </si>
  <si>
    <t>Glass and ceramic scraps</t>
    <phoneticPr fontId="2"/>
  </si>
  <si>
    <t>Dirt and mud</t>
    <phoneticPr fontId="2"/>
  </si>
  <si>
    <t>Scrap metal</t>
    <phoneticPr fontId="2"/>
  </si>
  <si>
    <t>Paper scraps</t>
    <phoneticPr fontId="2"/>
  </si>
  <si>
    <t>Flora and fauna residue</t>
    <phoneticPr fontId="2"/>
  </si>
  <si>
    <t>Waste alkali</t>
    <phoneticPr fontId="2"/>
  </si>
  <si>
    <t>Waste plastics</t>
    <phoneticPr fontId="2"/>
  </si>
  <si>
    <t>Waste acid</t>
    <phoneticPr fontId="2"/>
  </si>
  <si>
    <t>Waste oil</t>
    <phoneticPr fontId="2"/>
  </si>
  <si>
    <t>Wood chips</t>
    <phoneticPr fontId="2"/>
  </si>
  <si>
    <t>Thermal recycling</t>
    <phoneticPr fontId="2"/>
  </si>
  <si>
    <t>Chemical recycling</t>
    <phoneticPr fontId="2"/>
  </si>
  <si>
    <t>Incineration and Landfill</t>
    <phoneticPr fontId="2"/>
  </si>
  <si>
    <t>Hazardous waste generated</t>
    <phoneticPr fontId="2"/>
  </si>
  <si>
    <t>Hazardous waste recycling rate</t>
    <phoneticPr fontId="2"/>
  </si>
  <si>
    <t>—</t>
    <phoneticPr fontId="2"/>
  </si>
  <si>
    <t>Romania(Bucharest)</t>
    <phoneticPr fontId="2"/>
  </si>
  <si>
    <t>China(Shanghai)</t>
    <phoneticPr fontId="2"/>
  </si>
  <si>
    <t>Thailand(Chonburi)</t>
    <phoneticPr fontId="2"/>
  </si>
  <si>
    <t>*1 For some categories, the boundaries shown as “Japan” or “Outside Japan” may not include all regions.</t>
    <phoneticPr fontId="2"/>
  </si>
  <si>
    <t>*2 As DEWETRON GmbH (Austria) was acquired during fiscal year 2025 (October 2025), it is excluded from the environmental data reported for fiscal year 2025.</t>
    <phoneticPr fontId="2"/>
  </si>
  <si>
    <t>%</t>
    <phoneticPr fontId="2"/>
  </si>
  <si>
    <t>The boundary for Environment-related Data *¹</t>
    <phoneticPr fontId="2"/>
  </si>
  <si>
    <t>Outside Japan*²</t>
    <phoneticPr fontId="2"/>
  </si>
  <si>
    <t>Private Solar Power Generation Ratio and Volume (Progress toward Anritsu Climate Change Action PGRE 30*¹)</t>
    <phoneticPr fontId="2"/>
  </si>
  <si>
    <t>FY2018*²</t>
    <phoneticPr fontId="2"/>
  </si>
  <si>
    <t>Total CO₂ emissions volume*¹</t>
    <phoneticPr fontId="2"/>
  </si>
  <si>
    <t>Category8*²</t>
    <phoneticPr fontId="2"/>
  </si>
  <si>
    <t>Category9*³</t>
    <phoneticPr fontId="2"/>
  </si>
  <si>
    <t>Category10*²</t>
    <phoneticPr fontId="2"/>
  </si>
  <si>
    <t>Category13*⁴</t>
    <phoneticPr fontId="2"/>
  </si>
  <si>
    <t>Category14*²</t>
    <phoneticPr fontId="2"/>
  </si>
  <si>
    <t>Category15*⁵</t>
    <phoneticPr fontId="2"/>
  </si>
  <si>
    <t>GHG Emissions Volume per Sales (Consolidated Sales)*¹</t>
    <phoneticPr fontId="2"/>
  </si>
  <si>
    <t>Energy Consumption*¹ (calorific value conversion)</t>
    <phoneticPr fontId="2"/>
  </si>
  <si>
    <t>Energy consumption*¹ and change*²*³</t>
    <phoneticPr fontId="2"/>
  </si>
  <si>
    <t>Category*⁴*⁵</t>
    <phoneticPr fontId="2"/>
  </si>
  <si>
    <t>Class A heavy oil*⁶</t>
    <phoneticPr fontId="2"/>
  </si>
  <si>
    <t>Light oil*⁶</t>
    <phoneticPr fontId="2"/>
  </si>
  <si>
    <t>Gasoline*⁶</t>
    <phoneticPr fontId="2"/>
  </si>
  <si>
    <t>Kerosene*⁶</t>
    <phoneticPr fontId="2"/>
  </si>
  <si>
    <t>City gas*⁶</t>
    <phoneticPr fontId="2"/>
  </si>
  <si>
    <t>LPG*⁷</t>
    <phoneticPr fontId="2"/>
  </si>
  <si>
    <t>Natural gas*⁶</t>
    <phoneticPr fontId="2"/>
  </si>
  <si>
    <t>Private solar power generation*⁶</t>
    <phoneticPr fontId="2"/>
  </si>
  <si>
    <t>Purchased electrical power*⁶</t>
    <phoneticPr fontId="2"/>
  </si>
  <si>
    <t>Of which, renewable energy*⁶</t>
    <phoneticPr fontId="2"/>
  </si>
  <si>
    <t>Percentage of renewable energy (%)*⁸*⁹</t>
    <phoneticPr fontId="2"/>
  </si>
  <si>
    <t>Energy Consumption(Consolidated Sales)*¹</t>
    <phoneticPr fontId="2"/>
  </si>
  <si>
    <t>Reduction in Energy Consumption and GHG Emissions during the Use of Sold Products (expected reduction effect)*¹, *², *³</t>
    <phoneticPr fontId="2"/>
  </si>
  <si>
    <t>Reduction in energy consumption*³</t>
    <phoneticPr fontId="2"/>
  </si>
  <si>
    <t>Reduction in GHG emissions*⁴</t>
    <phoneticPr fontId="2"/>
  </si>
  <si>
    <t>Total Volume of Water Withdrawal by Source*¹</t>
    <phoneticPr fontId="2"/>
  </si>
  <si>
    <t>Kawasaki Site*²</t>
    <phoneticPr fontId="2"/>
  </si>
  <si>
    <t>Tsuruoka Site*²</t>
    <phoneticPr fontId="2"/>
  </si>
  <si>
    <t>FY2022*¹</t>
    <phoneticPr fontId="2"/>
  </si>
  <si>
    <t>0.0*²</t>
    <phoneticPr fontId="2"/>
  </si>
  <si>
    <t>0.0*³</t>
    <phoneticPr fontId="2"/>
  </si>
  <si>
    <t>Hazardous Waste Generation*¹ and Recycling Rate in the Domestic Group</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</si>
</sst>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 "/>
    <numFmt numFmtId="177" formatCode="#,##0.0_ "/>
    <numFmt numFmtId="178" formatCode="0_ "/>
    <numFmt numFmtId="179" formatCode="#,##0_ ;[Red]\-#,##0\ "/>
    <numFmt numFmtId="180" formatCode="#,##0.000_ "/>
    <numFmt numFmtId="181" formatCode="#,##0.0"/>
    <numFmt numFmtId="182" formatCode="0.0"/>
    <numFmt numFmtId="183" formatCode="0.0_ "/>
    <numFmt numFmtId="184" formatCode="0.0_);[Red]\(0.0\)"/>
  </numFmts>
  <fonts count="26">
    <font>
      <sz val="11"/>
      <color theme="1"/>
      <name val="游ゴシック"/>
      <family val="2"/>
      <charset val="128"/>
      <scheme val="minor"/>
    </font>
    <font>
      <sz val="9"/>
      <name val="Meiryo UI"/>
      <family val="3"/>
      <charset val="128"/>
    </font>
    <font>
      <sz val="6"/>
      <name val="Meiryo UI"/>
      <family val="2"/>
      <charset val="128"/>
    </font>
    <font>
      <sz val="11"/>
      <color theme="1"/>
      <name val="游ゴシック"/>
      <family val="2"/>
      <charset val="128"/>
      <scheme val="minor"/>
    </font>
    <font>
      <b/>
      <sz val="10"/>
      <name val="Meiryo UI"/>
      <family val="3"/>
      <charset val="128"/>
    </font>
    <font>
      <b/>
      <sz val="9"/>
      <name val="Meiryo UI"/>
      <family val="3"/>
      <charset val="128"/>
    </font>
    <font>
      <sz val="10"/>
      <name val="Meiryo UI"/>
      <family val="3"/>
      <charset val="128"/>
    </font>
    <font>
      <sz val="6"/>
      <name val="Meiryo UI"/>
      <family val="3"/>
      <charset val="128"/>
    </font>
    <font>
      <sz val="11"/>
      <color indexed="8"/>
      <name val="ＭＳ Ｐゴシック"/>
      <family val="3"/>
      <charset val="128"/>
    </font>
    <font>
      <u/>
      <sz val="11"/>
      <color theme="10"/>
      <name val="游ゴシック"/>
      <family val="2"/>
      <charset val="128"/>
      <scheme val="minor"/>
    </font>
    <font>
      <sz val="12"/>
      <color rgb="FF2DA990"/>
      <name val="游ゴシック"/>
      <family val="3"/>
      <charset val="128"/>
      <scheme val="minor"/>
    </font>
    <font>
      <sz val="11"/>
      <color theme="1"/>
      <name val="Meiryo UI"/>
      <family val="3"/>
      <charset val="128"/>
    </font>
    <font>
      <b/>
      <sz val="9"/>
      <color rgb="FFFF0000"/>
      <name val="Meiryo UI"/>
      <family val="3"/>
      <charset val="128"/>
    </font>
    <font>
      <u/>
      <sz val="11"/>
      <color rgb="FFFF0000"/>
      <name val="Meiryo UI"/>
      <family val="3"/>
      <charset val="128"/>
    </font>
    <font>
      <sz val="6"/>
      <color rgb="FFFF0000"/>
      <name val="Meiryo UI"/>
      <family val="3"/>
      <charset val="128"/>
    </font>
    <font>
      <sz val="10"/>
      <color theme="1"/>
      <name val="Meiryo UI"/>
      <family val="3"/>
      <charset val="128"/>
    </font>
    <font>
      <sz val="11"/>
      <name val="Meiryo UI"/>
      <family val="3"/>
      <charset val="128"/>
    </font>
    <font>
      <b/>
      <sz val="11"/>
      <name val="Meiryo UI"/>
      <family val="3"/>
      <charset val="128"/>
    </font>
    <font>
      <b/>
      <sz val="18"/>
      <name val="Meiryo UI"/>
      <family val="3"/>
      <charset val="128"/>
    </font>
    <font>
      <b/>
      <sz val="16"/>
      <name val="Meiryo UI"/>
      <family val="3"/>
      <charset val="128"/>
    </font>
    <font>
      <sz val="9"/>
      <name val="メイリオ"/>
      <family val="3"/>
      <charset val="128"/>
    </font>
    <font>
      <sz val="7"/>
      <name val="Segoe UI"/>
      <family val="2"/>
    </font>
    <font>
      <b/>
      <sz val="14"/>
      <name val="Meiryo UI"/>
      <family val="3"/>
      <charset val="128"/>
    </font>
    <font>
      <sz val="11"/>
      <color rgb="FF000000"/>
      <name val="Meiryo UI"/>
      <family val="3"/>
      <charset val="128"/>
    </font>
    <font>
      <b/>
      <sz val="11"/>
      <name val="メイリオ"/>
      <family val="3"/>
      <charset val="128"/>
    </font>
    <font>
      <sz val="11"/>
      <name val="メイリオ"/>
      <family val="3"/>
      <charset val="128"/>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style="thin">
        <color indexed="64"/>
      </right>
      <top/>
      <bottom style="medium">
        <color indexed="64"/>
      </bottom>
      <diagonal/>
    </border>
    <border>
      <left/>
      <right style="thin">
        <color indexed="64"/>
      </right>
      <top style="double">
        <color indexed="64"/>
      </top>
      <bottom style="thin">
        <color indexed="64"/>
      </bottom>
      <diagonal/>
    </border>
    <border>
      <left style="medium">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bottom style="medium">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double">
        <color indexed="64"/>
      </top>
      <bottom/>
      <diagonal/>
    </border>
    <border>
      <left style="thin">
        <color indexed="64"/>
      </left>
      <right style="thin">
        <color indexed="64"/>
      </right>
      <top style="medium">
        <color indexed="64"/>
      </top>
      <bottom/>
      <diagonal/>
    </border>
    <border>
      <left/>
      <right/>
      <top style="double">
        <color indexed="64"/>
      </top>
      <bottom style="thin">
        <color indexed="64"/>
      </bottom>
      <diagonal/>
    </border>
    <border>
      <left style="thin">
        <color indexed="64"/>
      </left>
      <right/>
      <top style="thin">
        <color indexed="64"/>
      </top>
      <bottom/>
      <diagonal/>
    </border>
    <border>
      <left style="medium">
        <color indexed="64"/>
      </left>
      <right/>
      <top style="thin">
        <color indexed="64"/>
      </top>
      <bottom style="medium">
        <color indexed="64"/>
      </bottom>
      <diagonal/>
    </border>
    <border>
      <left style="medium">
        <color indexed="64"/>
      </left>
      <right/>
      <top/>
      <bottom/>
      <diagonal/>
    </border>
    <border>
      <left style="medium">
        <color indexed="64"/>
      </left>
      <right/>
      <top/>
      <bottom style="thin">
        <color indexed="64"/>
      </bottom>
      <diagonal/>
    </border>
    <border>
      <left style="thin">
        <color indexed="64"/>
      </left>
      <right/>
      <top style="medium">
        <color indexed="64"/>
      </top>
      <bottom style="double">
        <color indexed="64"/>
      </bottom>
      <diagonal/>
    </border>
    <border>
      <left style="medium">
        <color indexed="64"/>
      </left>
      <right/>
      <top style="thin">
        <color indexed="64"/>
      </top>
      <bottom/>
      <diagonal/>
    </border>
    <border>
      <left/>
      <right/>
      <top style="thin">
        <color indexed="64"/>
      </top>
      <bottom style="thin">
        <color indexed="64"/>
      </bottom>
      <diagonal/>
    </border>
    <border>
      <left/>
      <right/>
      <top/>
      <bottom style="thin">
        <color indexed="64"/>
      </bottom>
      <diagonal/>
    </border>
    <border>
      <left/>
      <right/>
      <top style="thin">
        <color indexed="64"/>
      </top>
      <bottom style="medium">
        <color indexed="64"/>
      </bottom>
      <diagonal/>
    </border>
    <border>
      <left/>
      <right style="medium">
        <color indexed="64"/>
      </right>
      <top style="medium">
        <color indexed="64"/>
      </top>
      <bottom style="double">
        <color indexed="64"/>
      </bottom>
      <diagonal/>
    </border>
    <border>
      <left/>
      <right style="medium">
        <color indexed="64"/>
      </right>
      <top style="thin">
        <color indexed="64"/>
      </top>
      <bottom style="thin">
        <color indexed="64"/>
      </bottom>
      <diagonal/>
    </border>
  </borders>
  <cellStyleXfs count="5">
    <xf numFmtId="0" fontId="0" fillId="0" borderId="0">
      <alignment vertical="center"/>
    </xf>
    <xf numFmtId="9" fontId="3" fillId="0" borderId="0" applyFont="0" applyFill="0" applyBorder="0" applyAlignment="0" applyProtection="0">
      <alignment vertical="center"/>
    </xf>
    <xf numFmtId="0" fontId="3" fillId="0" borderId="0">
      <alignment vertical="center"/>
    </xf>
    <xf numFmtId="0" fontId="8" fillId="0" borderId="0"/>
    <xf numFmtId="0" fontId="9" fillId="0" borderId="0" applyNumberFormat="0" applyFill="0" applyBorder="0" applyAlignment="0" applyProtection="0">
      <alignment vertical="center"/>
    </xf>
  </cellStyleXfs>
  <cellXfs count="257">
    <xf numFmtId="0" fontId="0" fillId="0" borderId="0" xfId="0">
      <alignment vertical="center"/>
    </xf>
    <xf numFmtId="0" fontId="1" fillId="0" borderId="0" xfId="2" applyFont="1">
      <alignment vertical="center"/>
    </xf>
    <xf numFmtId="0" fontId="1" fillId="0" borderId="0" xfId="0" applyFont="1">
      <alignment vertical="center"/>
    </xf>
    <xf numFmtId="0" fontId="1" fillId="0" borderId="0" xfId="2" applyFont="1" applyAlignment="1">
      <alignment horizontal="left" vertical="center"/>
    </xf>
    <xf numFmtId="0" fontId="10" fillId="0" borderId="0" xfId="0" applyFont="1">
      <alignment vertical="center"/>
    </xf>
    <xf numFmtId="0" fontId="11" fillId="0" borderId="0" xfId="0" applyFont="1">
      <alignment vertical="center"/>
    </xf>
    <xf numFmtId="9" fontId="7" fillId="0" borderId="0" xfId="1" applyFont="1" applyFill="1">
      <alignment vertical="center"/>
    </xf>
    <xf numFmtId="0" fontId="13" fillId="0" borderId="0" xfId="4" applyFont="1" applyFill="1" applyAlignment="1">
      <alignment horizontal="left" vertical="center" indent="4"/>
    </xf>
    <xf numFmtId="176" fontId="1" fillId="0" borderId="0" xfId="0" applyNumberFormat="1" applyFont="1">
      <alignment vertical="center"/>
    </xf>
    <xf numFmtId="0" fontId="7" fillId="0" borderId="0" xfId="0" applyFont="1">
      <alignment vertical="center"/>
    </xf>
    <xf numFmtId="0" fontId="4" fillId="0" borderId="0" xfId="2" applyFont="1">
      <alignment vertical="center"/>
    </xf>
    <xf numFmtId="0" fontId="14" fillId="0" borderId="0" xfId="2" applyFont="1">
      <alignment vertical="center"/>
    </xf>
    <xf numFmtId="0" fontId="7" fillId="0" borderId="0" xfId="2" applyFont="1">
      <alignment vertical="center"/>
    </xf>
    <xf numFmtId="0" fontId="6" fillId="0" borderId="0" xfId="2" applyFont="1">
      <alignment vertical="center"/>
    </xf>
    <xf numFmtId="9" fontId="1" fillId="0" borderId="0" xfId="1" applyFont="1" applyFill="1">
      <alignment vertical="center"/>
    </xf>
    <xf numFmtId="176" fontId="1" fillId="0" borderId="0" xfId="0" applyNumberFormat="1" applyFont="1" applyAlignment="1">
      <alignment horizontal="right" vertical="center"/>
    </xf>
    <xf numFmtId="0" fontId="16" fillId="0" borderId="0" xfId="0" applyFont="1">
      <alignment vertical="center"/>
    </xf>
    <xf numFmtId="0" fontId="17" fillId="0" borderId="0" xfId="0" applyFont="1">
      <alignment vertical="center"/>
    </xf>
    <xf numFmtId="0" fontId="12" fillId="0" borderId="0" xfId="0" applyFont="1" applyAlignment="1">
      <alignment vertical="center" wrapText="1"/>
    </xf>
    <xf numFmtId="0" fontId="18" fillId="0" borderId="0" xfId="0" applyFont="1" applyAlignment="1">
      <alignment horizontal="left" vertical="center"/>
    </xf>
    <xf numFmtId="0" fontId="19" fillId="0" borderId="0" xfId="0" applyFont="1">
      <alignment vertical="center"/>
    </xf>
    <xf numFmtId="0" fontId="16" fillId="0" borderId="6" xfId="0" applyFont="1" applyBorder="1" applyAlignment="1">
      <alignment vertical="center" wrapText="1"/>
    </xf>
    <xf numFmtId="0" fontId="16" fillId="0" borderId="10" xfId="0" applyFont="1" applyBorder="1" applyAlignment="1">
      <alignment vertical="center" wrapText="1"/>
    </xf>
    <xf numFmtId="0" fontId="7" fillId="0" borderId="0" xfId="0" applyFont="1" applyAlignment="1">
      <alignment vertical="center" wrapText="1"/>
    </xf>
    <xf numFmtId="0" fontId="16" fillId="0" borderId="0" xfId="0" applyFont="1" applyAlignment="1">
      <alignment vertical="top"/>
    </xf>
    <xf numFmtId="0" fontId="7" fillId="0" borderId="0" xfId="2" applyFont="1" applyAlignment="1">
      <alignment vertical="center" wrapText="1"/>
    </xf>
    <xf numFmtId="0" fontId="1" fillId="0" borderId="0" xfId="0" applyFont="1" applyAlignment="1">
      <alignment horizontal="left" vertical="center"/>
    </xf>
    <xf numFmtId="0" fontId="5" fillId="0" borderId="0" xfId="2" applyFont="1" applyAlignment="1">
      <alignment vertical="center" wrapText="1"/>
    </xf>
    <xf numFmtId="0" fontId="5" fillId="0" borderId="0" xfId="2" applyFont="1">
      <alignment vertical="center"/>
    </xf>
    <xf numFmtId="0" fontId="21" fillId="0" borderId="0" xfId="0" applyFont="1">
      <alignment vertical="center"/>
    </xf>
    <xf numFmtId="180" fontId="1" fillId="0" borderId="0" xfId="0" applyNumberFormat="1" applyFont="1">
      <alignment vertical="center"/>
    </xf>
    <xf numFmtId="177" fontId="1" fillId="0" borderId="0" xfId="0" applyNumberFormat="1" applyFont="1">
      <alignment vertical="center"/>
    </xf>
    <xf numFmtId="176" fontId="5" fillId="0" borderId="0" xfId="0" applyNumberFormat="1" applyFont="1">
      <alignment vertical="center"/>
    </xf>
    <xf numFmtId="0" fontId="22" fillId="0" borderId="0" xfId="2" applyFont="1" applyAlignment="1">
      <alignment vertical="center" wrapText="1"/>
    </xf>
    <xf numFmtId="0" fontId="22" fillId="0" borderId="0" xfId="0" applyFont="1">
      <alignment vertical="center"/>
    </xf>
    <xf numFmtId="0" fontId="22" fillId="0" borderId="0" xfId="2" applyFont="1">
      <alignment vertical="center"/>
    </xf>
    <xf numFmtId="0" fontId="15" fillId="0" borderId="0" xfId="0" applyFont="1">
      <alignment vertical="center"/>
    </xf>
    <xf numFmtId="0" fontId="6" fillId="2" borderId="0" xfId="2" applyFont="1" applyFill="1">
      <alignment vertical="center"/>
    </xf>
    <xf numFmtId="176" fontId="6" fillId="0" borderId="0" xfId="0" applyNumberFormat="1" applyFont="1">
      <alignment vertical="center"/>
    </xf>
    <xf numFmtId="0" fontId="6" fillId="0" borderId="0" xfId="0" applyFont="1">
      <alignment vertical="center"/>
    </xf>
    <xf numFmtId="0" fontId="6" fillId="0" borderId="0" xfId="0" applyFont="1" applyAlignment="1">
      <alignment vertical="center" wrapText="1"/>
    </xf>
    <xf numFmtId="0" fontId="6" fillId="0" borderId="0" xfId="2" applyFont="1" applyAlignment="1">
      <alignment horizontal="left" vertical="center"/>
    </xf>
    <xf numFmtId="0" fontId="6" fillId="0" borderId="0" xfId="2" applyFont="1" applyAlignment="1">
      <alignment vertical="center" wrapText="1"/>
    </xf>
    <xf numFmtId="14" fontId="4" fillId="0" borderId="0" xfId="2" applyNumberFormat="1" applyFont="1">
      <alignment vertical="center"/>
    </xf>
    <xf numFmtId="0" fontId="16" fillId="0" borderId="34" xfId="0" applyFont="1" applyBorder="1" applyAlignment="1">
      <alignment horizontal="left" vertical="center" wrapText="1"/>
    </xf>
    <xf numFmtId="0" fontId="6" fillId="0" borderId="0" xfId="4" applyFont="1" applyFill="1" applyAlignment="1">
      <alignment vertical="center"/>
    </xf>
    <xf numFmtId="0" fontId="20" fillId="0" borderId="0" xfId="0" applyFont="1" applyAlignment="1">
      <alignment vertical="center" wrapText="1"/>
    </xf>
    <xf numFmtId="0" fontId="25" fillId="0" borderId="14" xfId="0" applyFont="1" applyBorder="1" applyAlignment="1">
      <alignment horizontal="left" vertical="center" wrapText="1"/>
    </xf>
    <xf numFmtId="0" fontId="25" fillId="0" borderId="7" xfId="0" applyFont="1" applyBorder="1" applyAlignment="1">
      <alignment horizontal="left" vertical="center" wrapText="1"/>
    </xf>
    <xf numFmtId="0" fontId="25" fillId="0" borderId="13" xfId="0" applyFont="1" applyBorder="1" applyAlignment="1">
      <alignment horizontal="left" vertical="center" wrapText="1"/>
    </xf>
    <xf numFmtId="0" fontId="25" fillId="0" borderId="9" xfId="0" applyFont="1" applyBorder="1" applyAlignment="1">
      <alignment horizontal="left" vertical="center" wrapText="1"/>
    </xf>
    <xf numFmtId="0" fontId="25" fillId="0" borderId="13" xfId="0" applyFont="1" applyBorder="1" applyAlignment="1">
      <alignment vertical="center" wrapText="1"/>
    </xf>
    <xf numFmtId="0" fontId="25" fillId="0" borderId="9" xfId="0" applyFont="1" applyBorder="1" applyAlignment="1">
      <alignment vertical="center" wrapText="1"/>
    </xf>
    <xf numFmtId="0" fontId="25" fillId="0" borderId="15" xfId="0" applyFont="1" applyBorder="1" applyAlignment="1">
      <alignment vertical="center" wrapText="1"/>
    </xf>
    <xf numFmtId="0" fontId="25" fillId="0" borderId="12" xfId="0" applyFont="1" applyBorder="1" applyAlignment="1">
      <alignment vertical="center" wrapText="1"/>
    </xf>
    <xf numFmtId="0" fontId="16" fillId="0" borderId="1" xfId="0" applyFont="1" applyBorder="1" applyAlignment="1">
      <alignment vertical="center" wrapText="1"/>
    </xf>
    <xf numFmtId="176" fontId="5" fillId="0" borderId="0" xfId="0" applyNumberFormat="1" applyFont="1" applyAlignment="1">
      <alignment horizontal="center" vertical="center" wrapText="1"/>
    </xf>
    <xf numFmtId="177" fontId="1" fillId="0" borderId="0" xfId="2" applyNumberFormat="1" applyFont="1">
      <alignment vertical="center"/>
    </xf>
    <xf numFmtId="176" fontId="1" fillId="0" borderId="0" xfId="2" applyNumberFormat="1" applyFont="1" applyAlignment="1">
      <alignment horizontal="right" vertical="center"/>
    </xf>
    <xf numFmtId="0" fontId="16" fillId="0" borderId="16" xfId="0" applyFont="1" applyBorder="1" applyAlignment="1">
      <alignment vertical="center" wrapText="1"/>
    </xf>
    <xf numFmtId="0" fontId="16" fillId="0" borderId="19" xfId="2" applyFont="1" applyBorder="1" applyAlignment="1">
      <alignment horizontal="left" vertical="center" wrapText="1"/>
    </xf>
    <xf numFmtId="0" fontId="16" fillId="0" borderId="43" xfId="2" applyFont="1" applyBorder="1" applyAlignment="1">
      <alignment horizontal="left" vertical="center" wrapText="1"/>
    </xf>
    <xf numFmtId="0" fontId="16" fillId="0" borderId="44" xfId="2" applyFont="1" applyBorder="1" applyAlignment="1">
      <alignment vertical="center" wrapText="1"/>
    </xf>
    <xf numFmtId="0" fontId="16" fillId="0" borderId="43" xfId="2" applyFont="1" applyBorder="1" applyAlignment="1">
      <alignment vertical="center" wrapText="1"/>
    </xf>
    <xf numFmtId="0" fontId="16" fillId="0" borderId="18" xfId="2" applyFont="1" applyBorder="1" applyAlignment="1">
      <alignment vertical="center" wrapText="1"/>
    </xf>
    <xf numFmtId="0" fontId="16" fillId="0" borderId="8" xfId="0" applyFont="1" applyBorder="1" applyAlignment="1">
      <alignment vertical="center" wrapText="1"/>
    </xf>
    <xf numFmtId="0" fontId="25" fillId="0" borderId="19" xfId="0" applyFont="1" applyBorder="1" applyAlignment="1">
      <alignment vertical="center" wrapText="1"/>
    </xf>
    <xf numFmtId="0" fontId="25" fillId="0" borderId="38" xfId="0" applyFont="1" applyBorder="1" applyAlignment="1">
      <alignment vertical="center" wrapText="1"/>
    </xf>
    <xf numFmtId="0" fontId="16" fillId="0" borderId="24" xfId="2" applyFont="1" applyBorder="1" applyAlignment="1">
      <alignment vertical="center" wrapText="1"/>
    </xf>
    <xf numFmtId="0" fontId="16" fillId="0" borderId="16" xfId="2" applyFont="1" applyBorder="1" applyAlignment="1">
      <alignment vertical="center" wrapText="1"/>
    </xf>
    <xf numFmtId="178" fontId="16" fillId="0" borderId="16" xfId="2" applyNumberFormat="1" applyFont="1" applyBorder="1" applyAlignment="1">
      <alignment vertical="center" wrapText="1"/>
    </xf>
    <xf numFmtId="0" fontId="17" fillId="0" borderId="6" xfId="0" applyFont="1" applyBorder="1" applyAlignment="1">
      <alignment vertical="center" wrapText="1"/>
    </xf>
    <xf numFmtId="0" fontId="16" fillId="0" borderId="6" xfId="2" applyFont="1" applyBorder="1" applyAlignment="1">
      <alignment horizontal="left" vertical="center" wrapText="1" indent="2"/>
    </xf>
    <xf numFmtId="0" fontId="16" fillId="0" borderId="8" xfId="2" applyFont="1" applyBorder="1" applyAlignment="1">
      <alignment horizontal="left" vertical="center" wrapText="1" indent="2"/>
    </xf>
    <xf numFmtId="0" fontId="16" fillId="0" borderId="26" xfId="2" applyFont="1" applyBorder="1" applyAlignment="1">
      <alignment vertical="center" wrapText="1"/>
    </xf>
    <xf numFmtId="0" fontId="16" fillId="0" borderId="40" xfId="2" applyFont="1" applyBorder="1" applyAlignment="1">
      <alignment horizontal="left" vertical="center" wrapText="1" indent="1"/>
    </xf>
    <xf numFmtId="0" fontId="16" fillId="0" borderId="8" xfId="0" applyFont="1" applyBorder="1" applyAlignment="1">
      <alignment horizontal="left" vertical="center" wrapText="1" indent="2"/>
    </xf>
    <xf numFmtId="0" fontId="16" fillId="0" borderId="8" xfId="2" applyFont="1" applyBorder="1" applyAlignment="1">
      <alignment horizontal="left" vertical="center" wrapText="1"/>
    </xf>
    <xf numFmtId="0" fontId="16" fillId="0" borderId="8" xfId="2" applyFont="1" applyBorder="1" applyAlignment="1">
      <alignment horizontal="left" vertical="center" wrapText="1" indent="1"/>
    </xf>
    <xf numFmtId="0" fontId="16" fillId="0" borderId="10" xfId="2" applyFont="1" applyBorder="1" applyAlignment="1">
      <alignment horizontal="left" vertical="center" wrapText="1"/>
    </xf>
    <xf numFmtId="0" fontId="16" fillId="0" borderId="6" xfId="2" applyFont="1" applyBorder="1" applyAlignment="1">
      <alignment vertical="center" wrapText="1"/>
    </xf>
    <xf numFmtId="0" fontId="16" fillId="0" borderId="10" xfId="2" applyFont="1" applyBorder="1" applyAlignment="1">
      <alignment vertical="center" wrapText="1"/>
    </xf>
    <xf numFmtId="0" fontId="16" fillId="0" borderId="1" xfId="2" applyFont="1" applyBorder="1" applyAlignment="1">
      <alignment vertical="center" wrapText="1"/>
    </xf>
    <xf numFmtId="0" fontId="25" fillId="0" borderId="1" xfId="0" applyFont="1" applyBorder="1" applyAlignment="1">
      <alignment vertical="center" wrapText="1"/>
    </xf>
    <xf numFmtId="0" fontId="16" fillId="0" borderId="8" xfId="2" applyFont="1" applyBorder="1" applyAlignment="1">
      <alignment vertical="center" wrapText="1"/>
    </xf>
    <xf numFmtId="0" fontId="16" fillId="0" borderId="13" xfId="0" applyFont="1" applyBorder="1" applyAlignment="1">
      <alignment vertical="center" wrapText="1"/>
    </xf>
    <xf numFmtId="176" fontId="16" fillId="0" borderId="8" xfId="2" applyNumberFormat="1" applyFont="1" applyBorder="1" applyAlignment="1">
      <alignment vertical="center" wrapText="1"/>
    </xf>
    <xf numFmtId="176" fontId="16" fillId="0" borderId="10" xfId="2" applyNumberFormat="1" applyFont="1" applyBorder="1" applyAlignment="1">
      <alignment vertical="center" wrapText="1"/>
    </xf>
    <xf numFmtId="0" fontId="16" fillId="0" borderId="6" xfId="3" applyFont="1" applyBorder="1" applyAlignment="1">
      <alignment wrapText="1"/>
    </xf>
    <xf numFmtId="181" fontId="16" fillId="0" borderId="2" xfId="3" applyNumberFormat="1" applyFont="1" applyBorder="1" applyAlignment="1">
      <alignment horizontal="right" wrapText="1"/>
    </xf>
    <xf numFmtId="181" fontId="16" fillId="0" borderId="14" xfId="3" applyNumberFormat="1" applyFont="1" applyBorder="1" applyAlignment="1">
      <alignment horizontal="right" wrapText="1"/>
    </xf>
    <xf numFmtId="181" fontId="16" fillId="0" borderId="7" xfId="3" applyNumberFormat="1" applyFont="1" applyBorder="1" applyAlignment="1">
      <alignment horizontal="right" wrapText="1"/>
    </xf>
    <xf numFmtId="0" fontId="16" fillId="0" borderId="8" xfId="3" applyFont="1" applyBorder="1" applyAlignment="1">
      <alignment wrapText="1"/>
    </xf>
    <xf numFmtId="181" fontId="16" fillId="0" borderId="1" xfId="3" applyNumberFormat="1" applyFont="1" applyBorder="1" applyAlignment="1">
      <alignment horizontal="right" wrapText="1"/>
    </xf>
    <xf numFmtId="181" fontId="16" fillId="0" borderId="13" xfId="3" applyNumberFormat="1" applyFont="1" applyBorder="1" applyAlignment="1">
      <alignment horizontal="right" wrapText="1"/>
    </xf>
    <xf numFmtId="181" fontId="16" fillId="0" borderId="9" xfId="3" applyNumberFormat="1" applyFont="1" applyBorder="1" applyAlignment="1">
      <alignment horizontal="right" wrapText="1"/>
    </xf>
    <xf numFmtId="0" fontId="16" fillId="0" borderId="10" xfId="3" applyFont="1" applyBorder="1" applyAlignment="1">
      <alignment wrapText="1"/>
    </xf>
    <xf numFmtId="3" fontId="16" fillId="0" borderId="11" xfId="3" applyNumberFormat="1" applyFont="1" applyBorder="1" applyAlignment="1">
      <alignment horizontal="right" wrapText="1"/>
    </xf>
    <xf numFmtId="3" fontId="16" fillId="0" borderId="15" xfId="3" applyNumberFormat="1" applyFont="1" applyBorder="1" applyAlignment="1">
      <alignment horizontal="right" wrapText="1"/>
    </xf>
    <xf numFmtId="3" fontId="16" fillId="0" borderId="12" xfId="3" applyNumberFormat="1" applyFont="1" applyBorder="1" applyAlignment="1">
      <alignment horizontal="right" wrapText="1"/>
    </xf>
    <xf numFmtId="0" fontId="16" fillId="0" borderId="2" xfId="0" applyFont="1" applyBorder="1" applyAlignment="1">
      <alignment vertical="center" wrapText="1"/>
    </xf>
    <xf numFmtId="0" fontId="16" fillId="0" borderId="21" xfId="0" applyFont="1" applyBorder="1" applyAlignment="1">
      <alignment vertical="center" wrapText="1"/>
    </xf>
    <xf numFmtId="0" fontId="24" fillId="3" borderId="5" xfId="0" applyFont="1" applyFill="1" applyBorder="1" applyAlignment="1">
      <alignment horizontal="center" vertical="center" wrapText="1"/>
    </xf>
    <xf numFmtId="0" fontId="17" fillId="3" borderId="3" xfId="2" applyFont="1" applyFill="1" applyBorder="1" applyAlignment="1">
      <alignment horizontal="center" vertical="center" wrapText="1"/>
    </xf>
    <xf numFmtId="176" fontId="17" fillId="3" borderId="3" xfId="0" applyNumberFormat="1" applyFont="1" applyFill="1" applyBorder="1" applyAlignment="1">
      <alignment horizontal="center" vertical="center" wrapText="1"/>
    </xf>
    <xf numFmtId="0" fontId="17" fillId="3" borderId="3" xfId="0" applyFont="1" applyFill="1" applyBorder="1" applyAlignment="1">
      <alignment horizontal="center" vertical="center" wrapText="1"/>
    </xf>
    <xf numFmtId="176" fontId="17" fillId="3" borderId="5" xfId="0" applyNumberFormat="1" applyFont="1" applyFill="1" applyBorder="1" applyAlignment="1">
      <alignment horizontal="center" vertical="center" wrapText="1"/>
    </xf>
    <xf numFmtId="176" fontId="17" fillId="3" borderId="46" xfId="0" applyNumberFormat="1" applyFont="1" applyFill="1" applyBorder="1" applyAlignment="1">
      <alignment horizontal="center" vertical="center" wrapText="1"/>
    </xf>
    <xf numFmtId="0" fontId="17" fillId="3" borderId="4" xfId="2" applyFont="1" applyFill="1" applyBorder="1" applyAlignment="1">
      <alignment horizontal="center" vertical="center" wrapText="1"/>
    </xf>
    <xf numFmtId="176" fontId="17" fillId="3" borderId="41" xfId="0" applyNumberFormat="1"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3" borderId="5" xfId="2" applyFont="1" applyFill="1" applyBorder="1" applyAlignment="1">
      <alignment horizontal="center" vertical="center" wrapText="1"/>
    </xf>
    <xf numFmtId="0" fontId="17" fillId="3" borderId="22" xfId="0" applyFont="1" applyFill="1" applyBorder="1" applyAlignment="1">
      <alignment horizontal="center" vertical="center" wrapText="1"/>
    </xf>
    <xf numFmtId="176" fontId="17" fillId="3" borderId="35" xfId="0" applyNumberFormat="1" applyFont="1" applyFill="1" applyBorder="1" applyAlignment="1">
      <alignment horizontal="center" vertical="center" wrapText="1"/>
    </xf>
    <xf numFmtId="0" fontId="11" fillId="0" borderId="0" xfId="0" applyFont="1" applyAlignment="1">
      <alignment vertical="center" wrapText="1"/>
    </xf>
    <xf numFmtId="177" fontId="16" fillId="0" borderId="2" xfId="0" applyNumberFormat="1" applyFont="1" applyBorder="1" applyAlignment="1">
      <alignment vertical="center" wrapText="1"/>
    </xf>
    <xf numFmtId="177" fontId="16" fillId="0" borderId="7" xfId="0" applyNumberFormat="1" applyFont="1" applyBorder="1" applyAlignment="1">
      <alignment vertical="center" wrapText="1"/>
    </xf>
    <xf numFmtId="177" fontId="16" fillId="0" borderId="7" xfId="0" applyNumberFormat="1" applyFont="1" applyBorder="1" applyAlignment="1">
      <alignment horizontal="right" vertical="center" wrapText="1"/>
    </xf>
    <xf numFmtId="176" fontId="16" fillId="0" borderId="11" xfId="0" applyNumberFormat="1" applyFont="1" applyBorder="1" applyAlignment="1">
      <alignment vertical="center" wrapText="1"/>
    </xf>
    <xf numFmtId="176" fontId="16" fillId="0" borderId="12" xfId="0" applyNumberFormat="1" applyFont="1" applyBorder="1" applyAlignment="1">
      <alignment vertical="center" wrapText="1"/>
    </xf>
    <xf numFmtId="0" fontId="4" fillId="0" borderId="0" xfId="2" applyFont="1" applyAlignment="1">
      <alignment vertical="center" wrapText="1"/>
    </xf>
    <xf numFmtId="0" fontId="1" fillId="0" borderId="0" xfId="2" applyFont="1" applyAlignment="1">
      <alignment vertical="center" wrapText="1"/>
    </xf>
    <xf numFmtId="0" fontId="16" fillId="0" borderId="0" xfId="0" applyFont="1" applyAlignment="1">
      <alignment vertical="center" wrapText="1"/>
    </xf>
    <xf numFmtId="176" fontId="16" fillId="0" borderId="27" xfId="2" applyNumberFormat="1" applyFont="1" applyBorder="1" applyAlignment="1">
      <alignment vertical="center" wrapText="1"/>
    </xf>
    <xf numFmtId="176" fontId="16" fillId="0" borderId="7" xfId="2" applyNumberFormat="1" applyFont="1" applyBorder="1" applyAlignment="1">
      <alignment vertical="center" wrapText="1"/>
    </xf>
    <xf numFmtId="176" fontId="16" fillId="0" borderId="1" xfId="2" applyNumberFormat="1" applyFont="1" applyBorder="1" applyAlignment="1">
      <alignment vertical="center" wrapText="1"/>
    </xf>
    <xf numFmtId="176" fontId="16" fillId="0" borderId="9" xfId="2" applyNumberFormat="1" applyFont="1" applyBorder="1" applyAlignment="1">
      <alignment vertical="center" wrapText="1"/>
    </xf>
    <xf numFmtId="176" fontId="16" fillId="0" borderId="1" xfId="0" applyNumberFormat="1" applyFont="1" applyBorder="1" applyAlignment="1">
      <alignment vertical="center" wrapText="1"/>
    </xf>
    <xf numFmtId="176" fontId="16" fillId="0" borderId="9" xfId="0" applyNumberFormat="1" applyFont="1" applyBorder="1" applyAlignment="1">
      <alignment vertical="center" wrapText="1"/>
    </xf>
    <xf numFmtId="176" fontId="16" fillId="0" borderId="1" xfId="2" applyNumberFormat="1" applyFont="1" applyBorder="1" applyAlignment="1">
      <alignment horizontal="right" vertical="center" wrapText="1"/>
    </xf>
    <xf numFmtId="176" fontId="16" fillId="0" borderId="13" xfId="2" applyNumberFormat="1" applyFont="1" applyBorder="1" applyAlignment="1">
      <alignment horizontal="right" vertical="center" wrapText="1"/>
    </xf>
    <xf numFmtId="176" fontId="16" fillId="0" borderId="47" xfId="2" applyNumberFormat="1" applyFont="1" applyBorder="1" applyAlignment="1">
      <alignment horizontal="right" vertical="center" wrapText="1"/>
    </xf>
    <xf numFmtId="176" fontId="16" fillId="0" borderId="13" xfId="2" applyNumberFormat="1" applyFont="1" applyBorder="1" applyAlignment="1">
      <alignment vertical="center" wrapText="1"/>
    </xf>
    <xf numFmtId="176" fontId="16" fillId="0" borderId="47" xfId="0" applyNumberFormat="1" applyFont="1" applyBorder="1" applyAlignment="1">
      <alignment vertical="center" wrapText="1"/>
    </xf>
    <xf numFmtId="176" fontId="16" fillId="0" borderId="47" xfId="2" applyNumberFormat="1" applyFont="1" applyBorder="1" applyAlignment="1">
      <alignment vertical="center" wrapText="1"/>
    </xf>
    <xf numFmtId="176" fontId="16" fillId="0" borderId="32" xfId="2" applyNumberFormat="1" applyFont="1" applyBorder="1" applyAlignment="1">
      <alignment horizontal="right" vertical="center" wrapText="1"/>
    </xf>
    <xf numFmtId="176" fontId="16" fillId="0" borderId="9" xfId="2" applyNumberFormat="1" applyFont="1" applyBorder="1" applyAlignment="1">
      <alignment horizontal="right" vertical="center" wrapText="1"/>
    </xf>
    <xf numFmtId="176" fontId="16" fillId="0" borderId="11" xfId="2" applyNumberFormat="1" applyFont="1" applyBorder="1" applyAlignment="1">
      <alignment horizontal="right" vertical="center" wrapText="1"/>
    </xf>
    <xf numFmtId="176" fontId="16" fillId="0" borderId="17" xfId="2" applyNumberFormat="1" applyFont="1" applyBorder="1" applyAlignment="1">
      <alignment horizontal="right" vertical="center" wrapText="1"/>
    </xf>
    <xf numFmtId="176" fontId="17" fillId="0" borderId="2" xfId="0" applyNumberFormat="1" applyFont="1" applyBorder="1" applyAlignment="1">
      <alignment vertical="center" wrapText="1"/>
    </xf>
    <xf numFmtId="176" fontId="17" fillId="0" borderId="7" xfId="0" applyNumberFormat="1" applyFont="1" applyBorder="1" applyAlignment="1">
      <alignment vertical="center" wrapText="1"/>
    </xf>
    <xf numFmtId="176" fontId="16" fillId="0" borderId="13" xfId="0" applyNumberFormat="1" applyFont="1" applyBorder="1" applyAlignment="1">
      <alignment vertical="center" wrapText="1"/>
    </xf>
    <xf numFmtId="176" fontId="16" fillId="0" borderId="15" xfId="0" applyNumberFormat="1" applyFont="1" applyBorder="1" applyAlignment="1">
      <alignment vertical="center" wrapText="1"/>
    </xf>
    <xf numFmtId="183" fontId="16" fillId="0" borderId="16" xfId="2" applyNumberFormat="1" applyFont="1" applyBorder="1" applyAlignment="1">
      <alignment vertical="center" wrapText="1"/>
    </xf>
    <xf numFmtId="0" fontId="16" fillId="0" borderId="31" xfId="2" applyFont="1" applyBorder="1" applyAlignment="1">
      <alignment vertical="center" wrapText="1"/>
    </xf>
    <xf numFmtId="182" fontId="16" fillId="0" borderId="28" xfId="2" applyNumberFormat="1" applyFont="1" applyBorder="1" applyAlignment="1">
      <alignment vertical="center" wrapText="1"/>
    </xf>
    <xf numFmtId="182" fontId="16" fillId="0" borderId="17" xfId="2" applyNumberFormat="1" applyFont="1" applyBorder="1" applyAlignment="1">
      <alignment vertical="center" wrapText="1"/>
    </xf>
    <xf numFmtId="176" fontId="17" fillId="0" borderId="14" xfId="0" applyNumberFormat="1" applyFont="1" applyBorder="1" applyAlignment="1">
      <alignment vertical="center" wrapText="1"/>
    </xf>
    <xf numFmtId="0" fontId="1" fillId="0" borderId="0" xfId="2" applyFont="1" applyAlignment="1">
      <alignment horizontal="left" vertical="center" wrapText="1"/>
    </xf>
    <xf numFmtId="176" fontId="17" fillId="0" borderId="2" xfId="2" applyNumberFormat="1" applyFont="1" applyBorder="1" applyAlignment="1">
      <alignment vertical="center" wrapText="1"/>
    </xf>
    <xf numFmtId="179" fontId="17" fillId="0" borderId="7" xfId="2" applyNumberFormat="1" applyFont="1" applyBorder="1" applyAlignment="1">
      <alignment vertical="center" wrapText="1"/>
    </xf>
    <xf numFmtId="176" fontId="17" fillId="0" borderId="1" xfId="2" applyNumberFormat="1" applyFont="1" applyBorder="1" applyAlignment="1">
      <alignment vertical="center" wrapText="1"/>
    </xf>
    <xf numFmtId="179" fontId="17" fillId="0" borderId="9" xfId="2" applyNumberFormat="1" applyFont="1" applyBorder="1" applyAlignment="1">
      <alignment vertical="center" wrapText="1"/>
    </xf>
    <xf numFmtId="177" fontId="16" fillId="0" borderId="1" xfId="2" applyNumberFormat="1" applyFont="1" applyBorder="1" applyAlignment="1">
      <alignment vertical="center" wrapText="1"/>
    </xf>
    <xf numFmtId="179" fontId="17" fillId="0" borderId="9" xfId="2" applyNumberFormat="1" applyFont="1" applyBorder="1" applyAlignment="1">
      <alignment horizontal="right" vertical="center" wrapText="1"/>
    </xf>
    <xf numFmtId="177" fontId="16" fillId="0" borderId="11" xfId="2" applyNumberFormat="1" applyFont="1" applyBorder="1" applyAlignment="1">
      <alignment vertical="center" wrapText="1"/>
    </xf>
    <xf numFmtId="179" fontId="17" fillId="0" borderId="12" xfId="2" applyNumberFormat="1" applyFont="1" applyBorder="1" applyAlignment="1">
      <alignment horizontal="right" vertical="center" wrapText="1"/>
    </xf>
    <xf numFmtId="178" fontId="16" fillId="0" borderId="28" xfId="2" applyNumberFormat="1" applyFont="1" applyBorder="1" applyAlignment="1">
      <alignment vertical="center" wrapText="1"/>
    </xf>
    <xf numFmtId="178" fontId="16" fillId="0" borderId="17" xfId="2" applyNumberFormat="1" applyFont="1" applyBorder="1" applyAlignment="1">
      <alignment vertical="center" wrapText="1"/>
    </xf>
    <xf numFmtId="176" fontId="16" fillId="0" borderId="2" xfId="2" applyNumberFormat="1" applyFont="1" applyBorder="1" applyAlignment="1">
      <alignment vertical="center" wrapText="1"/>
    </xf>
    <xf numFmtId="176" fontId="16" fillId="0" borderId="14" xfId="2" applyNumberFormat="1" applyFont="1" applyBorder="1" applyAlignment="1">
      <alignment vertical="center" wrapText="1"/>
    </xf>
    <xf numFmtId="176" fontId="16" fillId="0" borderId="11" xfId="2" applyNumberFormat="1" applyFont="1" applyBorder="1" applyAlignment="1">
      <alignment vertical="center" wrapText="1"/>
    </xf>
    <xf numFmtId="176" fontId="16" fillId="0" borderId="15" xfId="2" applyNumberFormat="1" applyFont="1" applyBorder="1" applyAlignment="1">
      <alignment vertical="center" wrapText="1"/>
    </xf>
    <xf numFmtId="176" fontId="16" fillId="0" borderId="12" xfId="2" applyNumberFormat="1" applyFont="1" applyBorder="1" applyAlignment="1">
      <alignment vertical="center" wrapText="1"/>
    </xf>
    <xf numFmtId="38" fontId="17" fillId="0" borderId="2" xfId="2" applyNumberFormat="1" applyFont="1" applyBorder="1" applyAlignment="1">
      <alignment vertical="center" wrapText="1"/>
    </xf>
    <xf numFmtId="38" fontId="17" fillId="0" borderId="7" xfId="2" applyNumberFormat="1" applyFont="1" applyBorder="1" applyAlignment="1">
      <alignment vertical="center" wrapText="1"/>
    </xf>
    <xf numFmtId="0" fontId="5" fillId="0" borderId="0" xfId="0" applyFont="1" applyAlignment="1">
      <alignment vertical="center" wrapText="1"/>
    </xf>
    <xf numFmtId="38" fontId="16" fillId="0" borderId="1" xfId="2" applyNumberFormat="1" applyFont="1" applyBorder="1" applyAlignment="1">
      <alignment vertical="center" wrapText="1"/>
    </xf>
    <xf numFmtId="38" fontId="16" fillId="0" borderId="13" xfId="2" applyNumberFormat="1" applyFont="1" applyBorder="1" applyAlignment="1">
      <alignment vertical="center" wrapText="1"/>
    </xf>
    <xf numFmtId="38" fontId="16" fillId="0" borderId="9" xfId="2" applyNumberFormat="1" applyFont="1" applyBorder="1" applyAlignment="1">
      <alignment vertical="center" wrapText="1"/>
    </xf>
    <xf numFmtId="0" fontId="1" fillId="0" borderId="0" xfId="0" applyFont="1" applyAlignment="1">
      <alignment vertical="center" wrapText="1"/>
    </xf>
    <xf numFmtId="176" fontId="16" fillId="0" borderId="1" xfId="0" applyNumberFormat="1" applyFont="1" applyBorder="1" applyAlignment="1">
      <alignment horizontal="right" vertical="center" wrapText="1"/>
    </xf>
    <xf numFmtId="38" fontId="16" fillId="0" borderId="9" xfId="2" applyNumberFormat="1" applyFont="1" applyBorder="1" applyAlignment="1">
      <alignment horizontal="right" vertical="center" wrapText="1"/>
    </xf>
    <xf numFmtId="38" fontId="17" fillId="0" borderId="1" xfId="2" applyNumberFormat="1" applyFont="1" applyBorder="1" applyAlignment="1">
      <alignment vertical="center" wrapText="1"/>
    </xf>
    <xf numFmtId="38" fontId="17" fillId="0" borderId="9" xfId="2" applyNumberFormat="1" applyFont="1" applyBorder="1" applyAlignment="1">
      <alignment vertical="center" wrapText="1"/>
    </xf>
    <xf numFmtId="38" fontId="17" fillId="0" borderId="13" xfId="2" applyNumberFormat="1" applyFont="1" applyBorder="1" applyAlignment="1">
      <alignment vertical="center" wrapText="1"/>
    </xf>
    <xf numFmtId="0" fontId="16" fillId="0" borderId="9" xfId="0" applyFont="1" applyBorder="1" applyAlignment="1">
      <alignment vertical="center" wrapText="1"/>
    </xf>
    <xf numFmtId="38" fontId="16" fillId="0" borderId="16" xfId="2" applyNumberFormat="1" applyFont="1" applyBorder="1" applyAlignment="1">
      <alignment horizontal="left" vertical="center" wrapText="1"/>
    </xf>
    <xf numFmtId="38" fontId="16" fillId="0" borderId="11" xfId="2" applyNumberFormat="1" applyFont="1" applyBorder="1" applyAlignment="1">
      <alignment vertical="center" wrapText="1"/>
    </xf>
    <xf numFmtId="38" fontId="16" fillId="0" borderId="15" xfId="2" applyNumberFormat="1" applyFont="1" applyBorder="1" applyAlignment="1">
      <alignment vertical="center" wrapText="1"/>
    </xf>
    <xf numFmtId="0" fontId="16" fillId="0" borderId="12" xfId="0" applyFont="1" applyBorder="1" applyAlignment="1">
      <alignment vertical="center" wrapText="1"/>
    </xf>
    <xf numFmtId="181" fontId="17" fillId="0" borderId="27" xfId="0" applyNumberFormat="1" applyFont="1" applyBorder="1" applyAlignment="1">
      <alignment horizontal="right" vertical="center" wrapText="1"/>
    </xf>
    <xf numFmtId="181" fontId="17" fillId="0" borderId="33" xfId="0" applyNumberFormat="1" applyFont="1" applyBorder="1" applyAlignment="1">
      <alignment horizontal="right" vertical="center" wrapText="1"/>
    </xf>
    <xf numFmtId="184" fontId="16" fillId="0" borderId="2" xfId="0" applyNumberFormat="1" applyFont="1" applyBorder="1" applyAlignment="1">
      <alignment vertical="center" wrapText="1"/>
    </xf>
    <xf numFmtId="177" fontId="16" fillId="0" borderId="14" xfId="0" applyNumberFormat="1" applyFont="1" applyBorder="1" applyAlignment="1">
      <alignment vertical="center" wrapText="1"/>
    </xf>
    <xf numFmtId="184" fontId="16" fillId="0" borderId="1" xfId="0" applyNumberFormat="1" applyFont="1" applyBorder="1" applyAlignment="1">
      <alignment vertical="center" wrapText="1"/>
    </xf>
    <xf numFmtId="177" fontId="16" fillId="0" borderId="1" xfId="0" applyNumberFormat="1" applyFont="1" applyBorder="1" applyAlignment="1">
      <alignment vertical="center" wrapText="1"/>
    </xf>
    <xf numFmtId="177" fontId="16" fillId="0" borderId="13" xfId="0" applyNumberFormat="1" applyFont="1" applyBorder="1" applyAlignment="1">
      <alignment vertical="center" wrapText="1"/>
    </xf>
    <xf numFmtId="177" fontId="16" fillId="0" borderId="9" xfId="0" applyNumberFormat="1" applyFont="1" applyBorder="1" applyAlignment="1">
      <alignment vertical="center" wrapText="1"/>
    </xf>
    <xf numFmtId="176" fontId="16" fillId="0" borderId="9" xfId="0" applyNumberFormat="1" applyFont="1" applyBorder="1" applyAlignment="1">
      <alignment horizontal="right" vertical="center" wrapText="1"/>
    </xf>
    <xf numFmtId="176" fontId="16" fillId="0" borderId="15" xfId="0" applyNumberFormat="1" applyFont="1" applyBorder="1" applyAlignment="1">
      <alignment horizontal="right" vertical="center" wrapText="1"/>
    </xf>
    <xf numFmtId="176" fontId="16" fillId="0" borderId="28" xfId="0" applyNumberFormat="1" applyFont="1" applyBorder="1" applyAlignment="1">
      <alignment vertical="center" wrapText="1"/>
    </xf>
    <xf numFmtId="176" fontId="16" fillId="0" borderId="16" xfId="0" applyNumberFormat="1" applyFont="1" applyBorder="1" applyAlignment="1">
      <alignment vertical="center" wrapText="1"/>
    </xf>
    <xf numFmtId="176" fontId="16" fillId="0" borderId="17" xfId="0" applyNumberFormat="1" applyFont="1" applyBorder="1" applyAlignment="1">
      <alignment horizontal="right" vertical="center" wrapText="1"/>
    </xf>
    <xf numFmtId="180" fontId="16" fillId="0" borderId="2" xfId="2" applyNumberFormat="1" applyFont="1" applyBorder="1" applyAlignment="1">
      <alignment vertical="center" wrapText="1"/>
    </xf>
    <xf numFmtId="177" fontId="16" fillId="0" borderId="2" xfId="2" applyNumberFormat="1" applyFont="1" applyBorder="1" applyAlignment="1">
      <alignment vertical="center" wrapText="1"/>
    </xf>
    <xf numFmtId="177" fontId="16" fillId="0" borderId="7" xfId="2" applyNumberFormat="1" applyFont="1" applyBorder="1" applyAlignment="1">
      <alignment vertical="center" wrapText="1"/>
    </xf>
    <xf numFmtId="0" fontId="16" fillId="0" borderId="11" xfId="2" applyFont="1" applyBorder="1" applyAlignment="1">
      <alignment vertical="center" wrapText="1"/>
    </xf>
    <xf numFmtId="0" fontId="16" fillId="0" borderId="12" xfId="2" applyFont="1" applyBorder="1" applyAlignment="1">
      <alignment vertical="center" wrapText="1"/>
    </xf>
    <xf numFmtId="0" fontId="24" fillId="3" borderId="22" xfId="0" applyFont="1" applyFill="1" applyBorder="1" applyAlignment="1">
      <alignment horizontal="center" vertical="center" wrapText="1"/>
    </xf>
    <xf numFmtId="0" fontId="24" fillId="3" borderId="23" xfId="0" applyFont="1" applyFill="1" applyBorder="1" applyAlignment="1">
      <alignment horizontal="center" vertical="center" wrapText="1"/>
    </xf>
    <xf numFmtId="38" fontId="16" fillId="0" borderId="32" xfId="2" applyNumberFormat="1" applyFont="1" applyBorder="1" applyAlignment="1">
      <alignment horizontal="left" vertical="center" wrapText="1"/>
    </xf>
    <xf numFmtId="38" fontId="16" fillId="0" borderId="30" xfId="2" applyNumberFormat="1" applyFont="1" applyBorder="1" applyAlignment="1">
      <alignment horizontal="left" vertical="center" wrapText="1"/>
    </xf>
    <xf numFmtId="38" fontId="16" fillId="0" borderId="2" xfId="2" applyNumberFormat="1" applyFont="1" applyBorder="1" applyAlignment="1">
      <alignment horizontal="left" vertical="center" wrapText="1"/>
    </xf>
    <xf numFmtId="176" fontId="16" fillId="0" borderId="19" xfId="2" applyNumberFormat="1" applyFont="1" applyBorder="1" applyAlignment="1">
      <alignment horizontal="left" vertical="center" wrapText="1"/>
    </xf>
    <xf numFmtId="176" fontId="16" fillId="0" borderId="18" xfId="2" applyNumberFormat="1" applyFont="1" applyBorder="1" applyAlignment="1">
      <alignment horizontal="left" vertical="center" wrapText="1"/>
    </xf>
    <xf numFmtId="176" fontId="16" fillId="0" borderId="32" xfId="2" applyNumberFormat="1" applyFont="1" applyBorder="1" applyAlignment="1">
      <alignment horizontal="left" vertical="center" wrapText="1"/>
    </xf>
    <xf numFmtId="176" fontId="16" fillId="0" borderId="16" xfId="2" applyNumberFormat="1" applyFont="1" applyBorder="1" applyAlignment="1">
      <alignment horizontal="left" vertical="center" wrapText="1"/>
    </xf>
    <xf numFmtId="0" fontId="16" fillId="0" borderId="29" xfId="2" applyFont="1" applyBorder="1" applyAlignment="1">
      <alignment horizontal="left" vertical="center" wrapText="1"/>
    </xf>
    <xf numFmtId="0" fontId="16" fillId="0" borderId="16" xfId="2" applyFont="1" applyBorder="1" applyAlignment="1">
      <alignment horizontal="left" vertical="center" wrapText="1"/>
    </xf>
    <xf numFmtId="0" fontId="16" fillId="0" borderId="26" xfId="0" applyFont="1" applyBorder="1" applyAlignment="1">
      <alignment horizontal="left" vertical="center" wrapText="1"/>
    </xf>
    <xf numFmtId="0" fontId="16" fillId="0" borderId="25" xfId="0" applyFont="1" applyBorder="1" applyAlignment="1">
      <alignment horizontal="left" vertical="center" wrapText="1"/>
    </xf>
    <xf numFmtId="0" fontId="16" fillId="0" borderId="42" xfId="2" applyFont="1" applyBorder="1" applyAlignment="1">
      <alignment horizontal="left" vertical="center" wrapText="1"/>
    </xf>
    <xf numFmtId="0" fontId="16" fillId="0" borderId="39" xfId="2" applyFont="1" applyBorder="1" applyAlignment="1">
      <alignment horizontal="left" vertical="center" wrapText="1"/>
    </xf>
    <xf numFmtId="0" fontId="16" fillId="0" borderId="40" xfId="2" applyFont="1" applyBorder="1" applyAlignment="1">
      <alignment horizontal="left" vertical="center" wrapText="1"/>
    </xf>
    <xf numFmtId="0" fontId="16" fillId="0" borderId="30" xfId="2" applyFont="1" applyBorder="1" applyAlignment="1">
      <alignment horizontal="left" vertical="center" wrapText="1"/>
    </xf>
    <xf numFmtId="0" fontId="3" fillId="0" borderId="30" xfId="0" applyFont="1" applyBorder="1" applyAlignment="1">
      <alignment vertical="center" wrapText="1"/>
    </xf>
    <xf numFmtId="0" fontId="3" fillId="0" borderId="16" xfId="0" applyFont="1" applyBorder="1" applyAlignment="1">
      <alignment vertical="center" wrapText="1"/>
    </xf>
    <xf numFmtId="176" fontId="16" fillId="0" borderId="29" xfId="2" applyNumberFormat="1" applyFont="1" applyBorder="1" applyAlignment="1">
      <alignment vertical="center" wrapText="1"/>
    </xf>
    <xf numFmtId="0" fontId="3" fillId="0" borderId="2" xfId="0" applyFont="1" applyBorder="1" applyAlignment="1">
      <alignment vertical="center" wrapText="1"/>
    </xf>
    <xf numFmtId="176" fontId="16" fillId="0" borderId="29" xfId="0" applyNumberFormat="1" applyFont="1" applyBorder="1" applyAlignment="1">
      <alignment horizontal="left" vertical="center" wrapText="1"/>
    </xf>
    <xf numFmtId="176" fontId="16" fillId="0" borderId="30" xfId="0" applyNumberFormat="1" applyFont="1" applyBorder="1" applyAlignment="1">
      <alignment horizontal="left" vertical="center" wrapText="1"/>
    </xf>
    <xf numFmtId="176" fontId="16" fillId="0" borderId="16" xfId="0" applyNumberFormat="1" applyFont="1" applyBorder="1" applyAlignment="1">
      <alignment horizontal="left" vertical="center" wrapText="1"/>
    </xf>
    <xf numFmtId="0" fontId="17" fillId="3" borderId="22" xfId="2" applyFont="1" applyFill="1" applyBorder="1" applyAlignment="1">
      <alignment horizontal="center" vertical="center" wrapText="1"/>
    </xf>
    <xf numFmtId="0" fontId="17" fillId="3" borderId="23" xfId="2" applyFont="1" applyFill="1" applyBorder="1" applyAlignment="1">
      <alignment horizontal="center" vertical="center" wrapText="1"/>
    </xf>
    <xf numFmtId="0" fontId="16" fillId="0" borderId="26" xfId="2" applyFont="1" applyBorder="1" applyAlignment="1">
      <alignment horizontal="left" vertical="center" wrapText="1"/>
    </xf>
    <xf numFmtId="0" fontId="16" fillId="0" borderId="36" xfId="2" applyFont="1" applyBorder="1" applyAlignment="1">
      <alignment horizontal="left" vertical="center" wrapText="1"/>
    </xf>
    <xf numFmtId="0" fontId="23" fillId="0" borderId="20" xfId="0" applyFont="1" applyBorder="1" applyAlignment="1">
      <alignment horizontal="left" vertical="center" wrapText="1"/>
    </xf>
    <xf numFmtId="0" fontId="16" fillId="0" borderId="21" xfId="0" applyFont="1" applyBorder="1" applyAlignment="1">
      <alignment horizontal="left" vertical="center" wrapText="1"/>
    </xf>
    <xf numFmtId="0" fontId="16" fillId="0" borderId="24" xfId="0" applyFont="1" applyBorder="1" applyAlignment="1">
      <alignment horizontal="left" vertical="center" wrapText="1"/>
    </xf>
    <xf numFmtId="0" fontId="16" fillId="0" borderId="34" xfId="0" applyFont="1" applyBorder="1" applyAlignment="1">
      <alignment horizontal="left" vertical="center" wrapText="1"/>
    </xf>
    <xf numFmtId="0" fontId="16" fillId="0" borderId="6" xfId="0" applyFont="1" applyBorder="1" applyAlignment="1">
      <alignment horizontal="left" vertical="center" wrapText="1"/>
    </xf>
    <xf numFmtId="0" fontId="16" fillId="0" borderId="29" xfId="2" applyFont="1" applyBorder="1" applyAlignment="1">
      <alignment vertical="center" wrapText="1"/>
    </xf>
    <xf numFmtId="0" fontId="16" fillId="0" borderId="16" xfId="0" applyFont="1" applyBorder="1" applyAlignment="1">
      <alignment vertical="center" wrapText="1"/>
    </xf>
    <xf numFmtId="0" fontId="16" fillId="0" borderId="29" xfId="0" applyFont="1" applyBorder="1" applyAlignment="1">
      <alignment horizontal="left" vertical="center" wrapText="1"/>
    </xf>
    <xf numFmtId="0" fontId="16" fillId="0" borderId="16" xfId="0" applyFont="1" applyBorder="1" applyAlignment="1">
      <alignment horizontal="left" vertical="center" wrapText="1"/>
    </xf>
    <xf numFmtId="0" fontId="16" fillId="0" borderId="30" xfId="0" applyFont="1" applyBorder="1" applyAlignment="1">
      <alignment horizontal="left" vertical="center" wrapText="1"/>
    </xf>
    <xf numFmtId="181" fontId="16" fillId="0" borderId="29" xfId="0" applyNumberFormat="1" applyFont="1" applyBorder="1" applyAlignment="1">
      <alignment horizontal="left" vertical="center" wrapText="1"/>
    </xf>
    <xf numFmtId="181" fontId="16" fillId="0" borderId="30" xfId="0" applyNumberFormat="1" applyFont="1" applyBorder="1" applyAlignment="1">
      <alignment horizontal="left" vertical="center" wrapText="1"/>
    </xf>
    <xf numFmtId="181" fontId="16" fillId="0" borderId="16" xfId="0" applyNumberFormat="1" applyFont="1" applyBorder="1" applyAlignment="1">
      <alignment horizontal="left" vertical="center" wrapText="1"/>
    </xf>
    <xf numFmtId="0" fontId="16" fillId="0" borderId="19" xfId="2" applyFont="1" applyBorder="1" applyAlignment="1">
      <alignment horizontal="left" vertical="center" wrapText="1"/>
    </xf>
    <xf numFmtId="0" fontId="16" fillId="0" borderId="18" xfId="2" applyFont="1" applyBorder="1" applyAlignment="1">
      <alignment horizontal="left" vertical="center" wrapText="1"/>
    </xf>
    <xf numFmtId="0" fontId="16" fillId="0" borderId="20" xfId="2" applyFont="1" applyBorder="1" applyAlignment="1">
      <alignment horizontal="left" vertical="center" wrapText="1"/>
    </xf>
    <xf numFmtId="0" fontId="16" fillId="0" borderId="21" xfId="2" applyFont="1" applyBorder="1" applyAlignment="1">
      <alignment horizontal="left" vertical="center" wrapText="1"/>
    </xf>
    <xf numFmtId="0" fontId="16" fillId="0" borderId="6" xfId="2" applyFont="1" applyBorder="1" applyAlignment="1">
      <alignment horizontal="left" vertical="center" wrapText="1"/>
    </xf>
    <xf numFmtId="0" fontId="16" fillId="0" borderId="20" xfId="0" applyFont="1" applyBorder="1" applyAlignment="1">
      <alignment horizontal="left" vertical="center" wrapText="1"/>
    </xf>
    <xf numFmtId="0" fontId="16" fillId="0" borderId="37" xfId="0" applyFont="1" applyBorder="1" applyAlignment="1">
      <alignment horizontal="left" vertical="center" wrapText="1"/>
    </xf>
    <xf numFmtId="0" fontId="16" fillId="0" borderId="28" xfId="0" applyFont="1" applyBorder="1" applyAlignment="1">
      <alignment horizontal="left" vertical="center" wrapText="1"/>
    </xf>
    <xf numFmtId="176" fontId="16" fillId="0" borderId="29" xfId="2" applyNumberFormat="1" applyFont="1" applyBorder="1" applyAlignment="1">
      <alignment horizontal="left" vertical="center" wrapText="1"/>
    </xf>
    <xf numFmtId="176" fontId="16" fillId="0" borderId="30" xfId="2" applyNumberFormat="1" applyFont="1" applyBorder="1" applyAlignment="1">
      <alignment horizontal="left" vertical="center" wrapText="1"/>
    </xf>
    <xf numFmtId="0" fontId="16" fillId="0" borderId="43" xfId="2" applyFont="1" applyBorder="1" applyAlignment="1">
      <alignment horizontal="left" vertical="center" wrapText="1"/>
    </xf>
    <xf numFmtId="0" fontId="16" fillId="0" borderId="19" xfId="2" applyFont="1" applyBorder="1" applyAlignment="1">
      <alignment horizontal="left" vertical="top" wrapText="1"/>
    </xf>
    <xf numFmtId="0" fontId="16" fillId="0" borderId="43" xfId="2" applyFont="1" applyBorder="1" applyAlignment="1">
      <alignment horizontal="left" vertical="top" wrapText="1"/>
    </xf>
    <xf numFmtId="0" fontId="16" fillId="0" borderId="32" xfId="0" applyFont="1" applyBorder="1" applyAlignment="1">
      <alignment horizontal="left" vertical="center" wrapText="1"/>
    </xf>
    <xf numFmtId="0" fontId="16" fillId="0" borderId="38" xfId="2" applyFont="1" applyBorder="1" applyAlignment="1">
      <alignment horizontal="left" vertical="center" wrapText="1"/>
    </xf>
    <xf numFmtId="0" fontId="16" fillId="0" borderId="45" xfId="2" applyFont="1" applyBorder="1" applyAlignment="1">
      <alignment horizontal="left" vertical="center" wrapText="1"/>
    </xf>
    <xf numFmtId="0" fontId="16" fillId="0" borderId="2" xfId="0" applyFont="1" applyBorder="1" applyAlignment="1">
      <alignment horizontal="left" vertical="center" wrapText="1"/>
    </xf>
  </cellXfs>
  <cellStyles count="5">
    <cellStyle name="パーセント" xfId="1" builtinId="5"/>
    <cellStyle name="ハイパーリンク" xfId="4" builtinId="8"/>
    <cellStyle name="標準" xfId="0" builtinId="0"/>
    <cellStyle name="標準 2" xfId="2" xr:uid="{03224794-C43B-4A06-8FB1-86DB64889845}"/>
    <cellStyle name="標準_国内一廃産廃等分類別_" xfId="3" xr:uid="{B15739E3-9939-434B-B55C-F5C94CBF57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9DE2E-770C-4B70-9A4B-3557796F886E}">
  <dimension ref="A1:J236"/>
  <sheetViews>
    <sheetView tabSelected="1" zoomScale="70" zoomScaleNormal="70" workbookViewId="0"/>
  </sheetViews>
  <sheetFormatPr defaultRowHeight="18"/>
  <cols>
    <col min="1" max="1" width="42.83203125" customWidth="1"/>
    <col min="2" max="2" width="34.83203125" customWidth="1"/>
    <col min="3" max="3" width="27.9140625" customWidth="1"/>
    <col min="4" max="9" width="15.25" customWidth="1"/>
    <col min="10" max="10" width="8.6640625" customWidth="1"/>
    <col min="11" max="16" width="20.08203125" customWidth="1"/>
  </cols>
  <sheetData>
    <row r="1" spans="1:9" s="5" customFormat="1" ht="24" customHeight="1">
      <c r="A1" s="19" t="s">
        <v>37</v>
      </c>
    </row>
    <row r="2" spans="1:9" s="5" customFormat="1" ht="9" customHeight="1">
      <c r="A2" s="7"/>
      <c r="B2" s="18"/>
    </row>
    <row r="3" spans="1:9" s="5" customFormat="1" ht="24" customHeight="1" thickBot="1">
      <c r="A3" s="20" t="s">
        <v>169</v>
      </c>
      <c r="B3" s="16"/>
    </row>
    <row r="4" spans="1:9" s="5" customFormat="1" ht="28" customHeight="1" thickBot="1">
      <c r="A4" s="199" t="s">
        <v>42</v>
      </c>
      <c r="B4" s="200"/>
      <c r="C4" s="102" t="s">
        <v>43</v>
      </c>
      <c r="D4" s="114"/>
      <c r="E4" s="114"/>
      <c r="F4" s="114"/>
      <c r="G4" s="114"/>
      <c r="H4" s="114"/>
      <c r="I4" s="114"/>
    </row>
    <row r="5" spans="1:9" s="5" customFormat="1" ht="158" thickTop="1">
      <c r="A5" s="230" t="s">
        <v>44</v>
      </c>
      <c r="B5" s="47" t="s">
        <v>45</v>
      </c>
      <c r="C5" s="48" t="s">
        <v>46</v>
      </c>
      <c r="D5" s="114"/>
      <c r="E5" s="114"/>
      <c r="F5" s="114"/>
      <c r="G5" s="114"/>
      <c r="H5" s="114"/>
      <c r="I5" s="114"/>
    </row>
    <row r="6" spans="1:9" s="5" customFormat="1" ht="35">
      <c r="A6" s="228"/>
      <c r="B6" s="49" t="s">
        <v>47</v>
      </c>
      <c r="C6" s="50" t="s">
        <v>48</v>
      </c>
      <c r="D6" s="114"/>
      <c r="E6" s="114"/>
      <c r="F6" s="114"/>
      <c r="G6" s="114"/>
      <c r="H6" s="114"/>
      <c r="I6" s="114"/>
    </row>
    <row r="7" spans="1:9" s="5" customFormat="1" ht="17.5">
      <c r="A7" s="228"/>
      <c r="B7" s="49" t="s">
        <v>49</v>
      </c>
      <c r="C7" s="50" t="s">
        <v>50</v>
      </c>
      <c r="D7" s="114"/>
      <c r="E7" s="114"/>
      <c r="F7" s="114"/>
      <c r="G7" s="114"/>
      <c r="H7" s="114"/>
      <c r="I7" s="114"/>
    </row>
    <row r="8" spans="1:9" s="5" customFormat="1" ht="17.5">
      <c r="A8" s="228"/>
      <c r="B8" s="49" t="s">
        <v>51</v>
      </c>
      <c r="C8" s="50" t="s">
        <v>52</v>
      </c>
      <c r="D8" s="114"/>
      <c r="E8" s="114"/>
      <c r="F8" s="114"/>
      <c r="G8" s="114"/>
      <c r="H8" s="114"/>
      <c r="I8" s="114"/>
    </row>
    <row r="9" spans="1:9" s="5" customFormat="1" ht="17.5">
      <c r="A9" s="228"/>
      <c r="B9" s="49" t="s">
        <v>53</v>
      </c>
      <c r="C9" s="50" t="s">
        <v>54</v>
      </c>
      <c r="D9" s="114"/>
      <c r="E9" s="114"/>
      <c r="F9" s="114"/>
      <c r="G9" s="114"/>
      <c r="H9" s="114"/>
      <c r="I9" s="114"/>
    </row>
    <row r="10" spans="1:9" s="5" customFormat="1" ht="35">
      <c r="A10" s="231"/>
      <c r="B10" s="49" t="s">
        <v>55</v>
      </c>
      <c r="C10" s="50" t="s">
        <v>162</v>
      </c>
      <c r="D10" s="114"/>
      <c r="E10" s="114"/>
      <c r="F10" s="114"/>
      <c r="G10" s="114"/>
      <c r="H10" s="114"/>
      <c r="I10" s="114"/>
    </row>
    <row r="11" spans="1:9" s="5" customFormat="1" ht="17.5">
      <c r="A11" s="227" t="s">
        <v>170</v>
      </c>
      <c r="B11" s="51" t="s">
        <v>0</v>
      </c>
      <c r="C11" s="52" t="s">
        <v>1</v>
      </c>
      <c r="D11" s="114"/>
      <c r="E11" s="114"/>
      <c r="F11" s="114"/>
      <c r="G11" s="114"/>
      <c r="H11" s="114"/>
      <c r="I11" s="114"/>
    </row>
    <row r="12" spans="1:9" s="5" customFormat="1" ht="17.5">
      <c r="A12" s="228"/>
      <c r="B12" s="51" t="s">
        <v>56</v>
      </c>
      <c r="C12" s="52" t="s">
        <v>2</v>
      </c>
      <c r="D12" s="114"/>
      <c r="E12" s="114"/>
      <c r="F12" s="114"/>
      <c r="G12" s="114"/>
      <c r="H12" s="114"/>
      <c r="I12" s="114"/>
    </row>
    <row r="13" spans="1:9" s="5" customFormat="1" ht="17.5">
      <c r="A13" s="228"/>
      <c r="B13" s="51" t="s">
        <v>3</v>
      </c>
      <c r="C13" s="52" t="s">
        <v>4</v>
      </c>
      <c r="D13" s="114"/>
      <c r="E13" s="114"/>
      <c r="F13" s="114"/>
      <c r="G13" s="114"/>
      <c r="H13" s="114"/>
      <c r="I13" s="114"/>
    </row>
    <row r="14" spans="1:9" s="5" customFormat="1" ht="17.5">
      <c r="A14" s="228"/>
      <c r="B14" s="51" t="s">
        <v>163</v>
      </c>
      <c r="C14" s="52" t="s">
        <v>5</v>
      </c>
      <c r="D14" s="114"/>
      <c r="E14" s="114"/>
      <c r="F14" s="114"/>
      <c r="G14" s="114"/>
      <c r="H14" s="114"/>
      <c r="I14" s="114"/>
    </row>
    <row r="15" spans="1:9" s="5" customFormat="1" ht="35">
      <c r="A15" s="228"/>
      <c r="B15" s="51" t="s">
        <v>164</v>
      </c>
      <c r="C15" s="52" t="s">
        <v>6</v>
      </c>
      <c r="D15" s="114"/>
      <c r="E15" s="114"/>
      <c r="F15" s="114"/>
      <c r="G15" s="114"/>
      <c r="H15" s="114"/>
      <c r="I15" s="114"/>
    </row>
    <row r="16" spans="1:9" s="5" customFormat="1" ht="35.5" thickBot="1">
      <c r="A16" s="229"/>
      <c r="B16" s="53" t="s">
        <v>165</v>
      </c>
      <c r="C16" s="54" t="s">
        <v>7</v>
      </c>
      <c r="D16" s="114"/>
      <c r="E16" s="114"/>
      <c r="F16" s="114"/>
      <c r="G16" s="114"/>
      <c r="H16" s="114"/>
      <c r="I16" s="114"/>
    </row>
    <row r="17" spans="1:10" s="5" customFormat="1" ht="30" customHeight="1">
      <c r="A17" s="45" t="s">
        <v>166</v>
      </c>
      <c r="B17" s="46"/>
      <c r="C17" s="46"/>
    </row>
    <row r="18" spans="1:10" s="36" customFormat="1" ht="30" customHeight="1">
      <c r="A18" s="45" t="s">
        <v>167</v>
      </c>
    </row>
    <row r="19" spans="1:10" s="36" customFormat="1" ht="9" customHeight="1">
      <c r="A19" s="45"/>
    </row>
    <row r="20" spans="1:10" s="5" customFormat="1" ht="9" customHeight="1">
      <c r="A20" s="16"/>
    </row>
    <row r="21" spans="1:10" s="1" customFormat="1" ht="36" customHeight="1" thickBot="1">
      <c r="A21" s="20" t="s">
        <v>171</v>
      </c>
      <c r="B21" s="8"/>
      <c r="C21" s="8"/>
      <c r="D21" s="5"/>
      <c r="E21" s="5"/>
      <c r="F21" s="5"/>
    </row>
    <row r="22" spans="1:10" s="1" customFormat="1" ht="28" customHeight="1" thickBot="1">
      <c r="A22" s="103" t="s">
        <v>57</v>
      </c>
      <c r="B22" s="103" t="s">
        <v>58</v>
      </c>
      <c r="C22" s="104" t="s">
        <v>59</v>
      </c>
      <c r="D22" s="104" t="s">
        <v>172</v>
      </c>
      <c r="E22" s="104" t="s">
        <v>60</v>
      </c>
      <c r="F22" s="104" t="s">
        <v>61</v>
      </c>
      <c r="G22" s="105" t="s">
        <v>62</v>
      </c>
      <c r="H22" s="106" t="s">
        <v>63</v>
      </c>
      <c r="I22" s="106" t="s">
        <v>64</v>
      </c>
    </row>
    <row r="23" spans="1:10" s="1" customFormat="1" ht="15.5" thickTop="1">
      <c r="A23" s="21" t="s">
        <v>65</v>
      </c>
      <c r="B23" s="232" t="s">
        <v>66</v>
      </c>
      <c r="C23" s="115" t="s">
        <v>168</v>
      </c>
      <c r="D23" s="115">
        <v>0.8</v>
      </c>
      <c r="E23" s="115">
        <v>13</v>
      </c>
      <c r="F23" s="115">
        <v>12.5</v>
      </c>
      <c r="G23" s="115">
        <v>10.4</v>
      </c>
      <c r="H23" s="116">
        <v>7.2</v>
      </c>
      <c r="I23" s="117">
        <v>6.7</v>
      </c>
    </row>
    <row r="24" spans="1:10" s="1" customFormat="1" ht="15.5" thickBot="1">
      <c r="A24" s="22" t="s">
        <v>67</v>
      </c>
      <c r="B24" s="233"/>
      <c r="C24" s="118" t="s">
        <v>8</v>
      </c>
      <c r="D24" s="118">
        <v>241.41699</v>
      </c>
      <c r="E24" s="118">
        <v>3460.7478008100902</v>
      </c>
      <c r="F24" s="118">
        <v>3340.3147600000002</v>
      </c>
      <c r="G24" s="118">
        <v>2764.99028</v>
      </c>
      <c r="H24" s="119">
        <v>1940.5182850000001</v>
      </c>
      <c r="I24" s="119">
        <v>1790.68066</v>
      </c>
    </row>
    <row r="25" spans="1:10" s="13" customFormat="1" ht="30" customHeight="1">
      <c r="A25" s="39" t="s">
        <v>9</v>
      </c>
      <c r="B25" s="38"/>
      <c r="C25" s="38"/>
      <c r="D25" s="36"/>
      <c r="E25" s="36"/>
      <c r="F25" s="36"/>
    </row>
    <row r="26" spans="1:10" s="36" customFormat="1" ht="30" customHeight="1">
      <c r="A26" s="40" t="s">
        <v>10</v>
      </c>
    </row>
    <row r="27" spans="1:10" s="5" customFormat="1" ht="9" customHeight="1">
      <c r="A27" s="23"/>
    </row>
    <row r="28" spans="1:10" s="5" customFormat="1" ht="9" customHeight="1"/>
    <row r="29" spans="1:10" s="16" customFormat="1" ht="24" customHeight="1" thickBot="1">
      <c r="A29" s="33" t="s">
        <v>68</v>
      </c>
      <c r="B29" s="120"/>
      <c r="C29" s="121"/>
      <c r="D29" s="121"/>
      <c r="E29" s="121"/>
      <c r="F29" s="121"/>
      <c r="G29" s="122"/>
      <c r="H29" s="122"/>
      <c r="I29" s="122"/>
    </row>
    <row r="30" spans="1:10" s="16" customFormat="1" ht="28" customHeight="1" thickBot="1">
      <c r="A30" s="223" t="s">
        <v>69</v>
      </c>
      <c r="B30" s="224"/>
      <c r="C30" s="103" t="s">
        <v>58</v>
      </c>
      <c r="D30" s="104" t="s">
        <v>59</v>
      </c>
      <c r="E30" s="104" t="s">
        <v>60</v>
      </c>
      <c r="F30" s="104" t="s">
        <v>61</v>
      </c>
      <c r="G30" s="105" t="s">
        <v>62</v>
      </c>
      <c r="H30" s="104" t="s">
        <v>63</v>
      </c>
      <c r="I30" s="107" t="s">
        <v>64</v>
      </c>
      <c r="J30" s="56"/>
    </row>
    <row r="31" spans="1:10" s="16" customFormat="1" ht="15.5" thickTop="1">
      <c r="A31" s="225" t="s">
        <v>173</v>
      </c>
      <c r="B31" s="226"/>
      <c r="C31" s="234" t="s">
        <v>66</v>
      </c>
      <c r="D31" s="248" t="s">
        <v>41</v>
      </c>
      <c r="E31" s="123">
        <f>E35+E36</f>
        <v>143407.13284368263</v>
      </c>
      <c r="F31" s="123">
        <f>F35+F36</f>
        <v>121263.13259970071</v>
      </c>
      <c r="G31" s="123">
        <f>G35+G36</f>
        <v>127077.03966724337</v>
      </c>
      <c r="H31" s="123">
        <f>H35+H36</f>
        <v>154167.89766593697</v>
      </c>
      <c r="I31" s="124">
        <f>I35+I36</f>
        <v>151901.31014227241</v>
      </c>
    </row>
    <row r="32" spans="1:10" s="16" customFormat="1" ht="15">
      <c r="A32" s="240" t="s">
        <v>70</v>
      </c>
      <c r="B32" s="241"/>
      <c r="C32" s="236"/>
      <c r="D32" s="249"/>
      <c r="E32" s="125">
        <v>1223.6770633475001</v>
      </c>
      <c r="F32" s="125">
        <v>1303.87790819219</v>
      </c>
      <c r="G32" s="125">
        <v>1586</v>
      </c>
      <c r="H32" s="125">
        <v>1966.8128692959999</v>
      </c>
      <c r="I32" s="126">
        <v>1471.04039887</v>
      </c>
    </row>
    <row r="33" spans="1:10" s="16" customFormat="1" ht="15">
      <c r="A33" s="60" t="s">
        <v>71</v>
      </c>
      <c r="B33" s="61"/>
      <c r="C33" s="236"/>
      <c r="D33" s="249"/>
      <c r="E33" s="125">
        <v>9494.0977642833095</v>
      </c>
      <c r="F33" s="125">
        <v>9407.3004201243002</v>
      </c>
      <c r="G33" s="125">
        <v>9985.1359446954993</v>
      </c>
      <c r="H33" s="125">
        <v>14544.933524849999</v>
      </c>
      <c r="I33" s="126">
        <v>14071.866251519799</v>
      </c>
    </row>
    <row r="34" spans="1:10" s="16" customFormat="1" ht="15">
      <c r="A34" s="60" t="s">
        <v>72</v>
      </c>
      <c r="B34" s="61"/>
      <c r="C34" s="236"/>
      <c r="D34" s="249"/>
      <c r="E34" s="125">
        <v>10597.0814392128</v>
      </c>
      <c r="F34" s="125">
        <v>11073.388461251399</v>
      </c>
      <c r="G34" s="125">
        <v>10533.116634661699</v>
      </c>
      <c r="H34" s="125">
        <v>12731.515409797499</v>
      </c>
      <c r="I34" s="126">
        <v>12274.610139042999</v>
      </c>
    </row>
    <row r="35" spans="1:10" s="16" customFormat="1" ht="15">
      <c r="A35" s="60" t="s">
        <v>73</v>
      </c>
      <c r="B35" s="61"/>
      <c r="C35" s="236"/>
      <c r="D35" s="249"/>
      <c r="E35" s="125">
        <f>E32+E33</f>
        <v>10717.77482763081</v>
      </c>
      <c r="F35" s="125">
        <v>10711.1783283165</v>
      </c>
      <c r="G35" s="125">
        <v>11572</v>
      </c>
      <c r="H35" s="125">
        <v>16511.746394146001</v>
      </c>
      <c r="I35" s="126">
        <v>15542.906650389799</v>
      </c>
    </row>
    <row r="36" spans="1:10" s="16" customFormat="1" ht="15">
      <c r="A36" s="240" t="s">
        <v>11</v>
      </c>
      <c r="B36" s="250"/>
      <c r="C36" s="236"/>
      <c r="D36" s="249"/>
      <c r="E36" s="125">
        <f>E45+E53</f>
        <v>132689.35801605182</v>
      </c>
      <c r="F36" s="125">
        <f>F45+F53</f>
        <v>110551.95427138421</v>
      </c>
      <c r="G36" s="125">
        <f>G45+G53</f>
        <v>115505.03966724337</v>
      </c>
      <c r="H36" s="125">
        <f>H45+H53</f>
        <v>137656.15127179096</v>
      </c>
      <c r="I36" s="126">
        <f>I45+I53</f>
        <v>136358.40349188261</v>
      </c>
      <c r="J36" s="57"/>
    </row>
    <row r="37" spans="1:10" s="16" customFormat="1" ht="15">
      <c r="A37" s="72" t="s">
        <v>74</v>
      </c>
      <c r="B37" s="62" t="s">
        <v>75</v>
      </c>
      <c r="C37" s="236"/>
      <c r="D37" s="249"/>
      <c r="E37" s="125">
        <v>46727.368264738601</v>
      </c>
      <c r="F37" s="125">
        <v>37855.163697504802</v>
      </c>
      <c r="G37" s="125">
        <v>48115.5264820304</v>
      </c>
      <c r="H37" s="127">
        <v>59770.5823718178</v>
      </c>
      <c r="I37" s="128">
        <v>60151.149905269798</v>
      </c>
    </row>
    <row r="38" spans="1:10" s="16" customFormat="1" ht="15">
      <c r="A38" s="73" t="s">
        <v>12</v>
      </c>
      <c r="B38" s="63" t="s">
        <v>76</v>
      </c>
      <c r="C38" s="236"/>
      <c r="D38" s="249"/>
      <c r="E38" s="125">
        <v>14893.577920019599</v>
      </c>
      <c r="F38" s="125">
        <v>8526.2454999094407</v>
      </c>
      <c r="G38" s="125">
        <v>5091.1573114073599</v>
      </c>
      <c r="H38" s="125">
        <v>10373.8591549628</v>
      </c>
      <c r="I38" s="126">
        <v>10312.9025494012</v>
      </c>
    </row>
    <row r="39" spans="1:10" s="16" customFormat="1" ht="30">
      <c r="A39" s="73" t="s">
        <v>77</v>
      </c>
      <c r="B39" s="63" t="s">
        <v>78</v>
      </c>
      <c r="C39" s="236"/>
      <c r="D39" s="249"/>
      <c r="E39" s="125">
        <v>1989.7480601894199</v>
      </c>
      <c r="F39" s="125">
        <v>2111.74638281951</v>
      </c>
      <c r="G39" s="125">
        <v>2171.6243214752599</v>
      </c>
      <c r="H39" s="125">
        <v>2554.31506592507</v>
      </c>
      <c r="I39" s="126">
        <v>2468.7931043610702</v>
      </c>
    </row>
    <row r="40" spans="1:10" s="16" customFormat="1" ht="30">
      <c r="A40" s="73" t="s">
        <v>79</v>
      </c>
      <c r="B40" s="63" t="s">
        <v>80</v>
      </c>
      <c r="C40" s="236"/>
      <c r="D40" s="249"/>
      <c r="E40" s="125">
        <v>2231.8414712333301</v>
      </c>
      <c r="F40" s="125">
        <v>2216.5608314637602</v>
      </c>
      <c r="G40" s="125">
        <v>1955.9302188157101</v>
      </c>
      <c r="H40" s="125">
        <v>2245.3408078119201</v>
      </c>
      <c r="I40" s="126">
        <v>2141.20002975222</v>
      </c>
    </row>
    <row r="41" spans="1:10" s="16" customFormat="1" ht="15">
      <c r="A41" s="73" t="s">
        <v>13</v>
      </c>
      <c r="B41" s="63" t="s">
        <v>81</v>
      </c>
      <c r="C41" s="236"/>
      <c r="D41" s="249"/>
      <c r="E41" s="125">
        <v>188.45329339339099</v>
      </c>
      <c r="F41" s="125">
        <v>155.92148021963601</v>
      </c>
      <c r="G41" s="125">
        <v>204.802872145028</v>
      </c>
      <c r="H41" s="125">
        <v>240.917130915531</v>
      </c>
      <c r="I41" s="126">
        <v>226.62094872713999</v>
      </c>
    </row>
    <row r="42" spans="1:10" s="16" customFormat="1" ht="15">
      <c r="A42" s="73" t="s">
        <v>14</v>
      </c>
      <c r="B42" s="63" t="s">
        <v>82</v>
      </c>
      <c r="C42" s="236"/>
      <c r="D42" s="249"/>
      <c r="E42" s="125">
        <v>3166.5985243239502</v>
      </c>
      <c r="F42" s="125">
        <v>2486.4947468320001</v>
      </c>
      <c r="G42" s="125">
        <v>2561.8823472341901</v>
      </c>
      <c r="H42" s="125">
        <v>2170.0816894767299</v>
      </c>
      <c r="I42" s="126">
        <v>741.68766241576395</v>
      </c>
    </row>
    <row r="43" spans="1:10" s="16" customFormat="1" ht="15">
      <c r="A43" s="73" t="s">
        <v>15</v>
      </c>
      <c r="B43" s="63" t="s">
        <v>83</v>
      </c>
      <c r="C43" s="236"/>
      <c r="D43" s="249"/>
      <c r="E43" s="125">
        <v>3217.6609552284899</v>
      </c>
      <c r="F43" s="125">
        <v>3337.7172110188899</v>
      </c>
      <c r="G43" s="125">
        <v>3730.58789496391</v>
      </c>
      <c r="H43" s="125">
        <v>3452.9464674359101</v>
      </c>
      <c r="I43" s="126">
        <v>2580.2613059185901</v>
      </c>
    </row>
    <row r="44" spans="1:10" s="16" customFormat="1" ht="15">
      <c r="A44" s="73" t="s">
        <v>174</v>
      </c>
      <c r="B44" s="63" t="s">
        <v>84</v>
      </c>
      <c r="C44" s="236"/>
      <c r="D44" s="249"/>
      <c r="E44" s="129">
        <v>0</v>
      </c>
      <c r="F44" s="129">
        <v>0</v>
      </c>
      <c r="G44" s="130">
        <v>0</v>
      </c>
      <c r="H44" s="129">
        <v>0</v>
      </c>
      <c r="I44" s="131">
        <v>0</v>
      </c>
    </row>
    <row r="45" spans="1:10" s="16" customFormat="1" ht="15">
      <c r="A45" s="251" t="s">
        <v>85</v>
      </c>
      <c r="B45" s="252"/>
      <c r="C45" s="256"/>
      <c r="D45" s="249"/>
      <c r="E45" s="129">
        <f>SUM(E37:E44)</f>
        <v>72415.248489126796</v>
      </c>
      <c r="F45" s="129">
        <f>SUM(F37:F44)</f>
        <v>56689.849849768041</v>
      </c>
      <c r="G45" s="130">
        <f>SUM(G37:G44)</f>
        <v>63831.511448071855</v>
      </c>
      <c r="H45" s="129">
        <f>SUM(H37:H44)</f>
        <v>80808.042688345769</v>
      </c>
      <c r="I45" s="131">
        <f>SUM(I37:I44)</f>
        <v>78622.615505845781</v>
      </c>
      <c r="J45" s="58"/>
    </row>
    <row r="46" spans="1:10" s="16" customFormat="1" ht="30">
      <c r="A46" s="73" t="s">
        <v>175</v>
      </c>
      <c r="B46" s="64" t="s">
        <v>86</v>
      </c>
      <c r="C46" s="55" t="s">
        <v>162</v>
      </c>
      <c r="D46" s="249"/>
      <c r="E46" s="129" t="s">
        <v>162</v>
      </c>
      <c r="F46" s="129" t="s">
        <v>162</v>
      </c>
      <c r="G46" s="130" t="s">
        <v>162</v>
      </c>
      <c r="H46" s="129" t="s">
        <v>162</v>
      </c>
      <c r="I46" s="131" t="s">
        <v>162</v>
      </c>
    </row>
    <row r="47" spans="1:10" s="16" customFormat="1" ht="15">
      <c r="A47" s="73" t="s">
        <v>176</v>
      </c>
      <c r="B47" s="64" t="s">
        <v>87</v>
      </c>
      <c r="C47" s="253" t="s">
        <v>66</v>
      </c>
      <c r="D47" s="249"/>
      <c r="E47" s="129">
        <v>0</v>
      </c>
      <c r="F47" s="129">
        <v>0</v>
      </c>
      <c r="G47" s="130">
        <v>0</v>
      </c>
      <c r="H47" s="129">
        <v>0</v>
      </c>
      <c r="I47" s="131">
        <v>0</v>
      </c>
    </row>
    <row r="48" spans="1:10" s="16" customFormat="1" ht="15">
      <c r="A48" s="73" t="s">
        <v>88</v>
      </c>
      <c r="B48" s="64" t="s">
        <v>89</v>
      </c>
      <c r="C48" s="236"/>
      <c r="D48" s="249"/>
      <c r="E48" s="125">
        <v>57414.630970137798</v>
      </c>
      <c r="F48" s="125">
        <v>51004.015903814099</v>
      </c>
      <c r="G48" s="132">
        <v>51634.0431265808</v>
      </c>
      <c r="H48" s="127">
        <v>56815.787332910098</v>
      </c>
      <c r="I48" s="133">
        <v>57706.759795448001</v>
      </c>
    </row>
    <row r="49" spans="1:10" s="16" customFormat="1" ht="15">
      <c r="A49" s="73" t="s">
        <v>16</v>
      </c>
      <c r="B49" s="64" t="s">
        <v>90</v>
      </c>
      <c r="C49" s="236"/>
      <c r="D49" s="249"/>
      <c r="E49" s="125">
        <v>32.912075933683802</v>
      </c>
      <c r="F49" s="125">
        <v>30.941483569257802</v>
      </c>
      <c r="G49" s="132">
        <v>30.087121373875998</v>
      </c>
      <c r="H49" s="125">
        <v>32.321250535096098</v>
      </c>
      <c r="I49" s="134">
        <v>29.028190588811299</v>
      </c>
    </row>
    <row r="50" spans="1:10" s="16" customFormat="1" ht="15">
      <c r="A50" s="73" t="s">
        <v>177</v>
      </c>
      <c r="B50" s="64" t="s">
        <v>91</v>
      </c>
      <c r="C50" s="236"/>
      <c r="D50" s="249"/>
      <c r="E50" s="129">
        <v>2819.79386253552</v>
      </c>
      <c r="F50" s="129">
        <v>2819.79386253552</v>
      </c>
      <c r="G50" s="130" t="s">
        <v>162</v>
      </c>
      <c r="H50" s="129" t="s">
        <v>162</v>
      </c>
      <c r="I50" s="131" t="s">
        <v>162</v>
      </c>
    </row>
    <row r="51" spans="1:10" s="16" customFormat="1" ht="15">
      <c r="A51" s="73" t="s">
        <v>178</v>
      </c>
      <c r="B51" s="64" t="s">
        <v>92</v>
      </c>
      <c r="C51" s="236"/>
      <c r="D51" s="249"/>
      <c r="E51" s="129">
        <v>0</v>
      </c>
      <c r="F51" s="129">
        <v>0</v>
      </c>
      <c r="G51" s="130">
        <v>0</v>
      </c>
      <c r="H51" s="129">
        <v>0</v>
      </c>
      <c r="I51" s="131">
        <v>0</v>
      </c>
    </row>
    <row r="52" spans="1:10" s="16" customFormat="1" ht="15">
      <c r="A52" s="73" t="s">
        <v>179</v>
      </c>
      <c r="B52" s="64" t="s">
        <v>93</v>
      </c>
      <c r="C52" s="236"/>
      <c r="D52" s="249"/>
      <c r="E52" s="135">
        <v>6.7726183180153896</v>
      </c>
      <c r="F52" s="129">
        <v>7.3531716972966601</v>
      </c>
      <c r="G52" s="132">
        <v>9.3979712168373801</v>
      </c>
      <c r="H52" s="129" t="s">
        <v>162</v>
      </c>
      <c r="I52" s="136" t="s">
        <v>162</v>
      </c>
    </row>
    <row r="53" spans="1:10" s="16" customFormat="1" ht="15.5" thickBot="1">
      <c r="A53" s="254" t="s">
        <v>94</v>
      </c>
      <c r="B53" s="255"/>
      <c r="C53" s="235"/>
      <c r="D53" s="207"/>
      <c r="E53" s="137">
        <f>SUM(E46:E52)</f>
        <v>60274.109526925015</v>
      </c>
      <c r="F53" s="137">
        <f>SUM(F46:F52)</f>
        <v>53862.104421616168</v>
      </c>
      <c r="G53" s="137">
        <f>SUM(G46:G52)</f>
        <v>51673.528219171516</v>
      </c>
      <c r="H53" s="137">
        <f>SUM(H46:H52)</f>
        <v>56848.108583445195</v>
      </c>
      <c r="I53" s="138">
        <f>SUM(I46:I52)</f>
        <v>57735.787986036812</v>
      </c>
      <c r="J53" s="58"/>
    </row>
    <row r="54" spans="1:10" s="39" customFormat="1" ht="30" customHeight="1">
      <c r="A54" s="13" t="s">
        <v>95</v>
      </c>
      <c r="B54" s="13"/>
      <c r="C54" s="13"/>
      <c r="D54" s="13"/>
      <c r="E54" s="13"/>
      <c r="F54" s="13"/>
    </row>
    <row r="55" spans="1:10" s="39" customFormat="1" ht="30" customHeight="1">
      <c r="A55" s="13" t="s">
        <v>96</v>
      </c>
      <c r="B55" s="13"/>
      <c r="C55" s="13"/>
      <c r="D55" s="13"/>
      <c r="E55" s="13"/>
      <c r="F55" s="13"/>
    </row>
    <row r="56" spans="1:10" s="39" customFormat="1" ht="30" customHeight="1">
      <c r="A56" s="13" t="s">
        <v>17</v>
      </c>
      <c r="B56" s="13"/>
      <c r="C56" s="13"/>
      <c r="D56" s="13"/>
      <c r="E56" s="13"/>
      <c r="F56" s="13"/>
    </row>
    <row r="57" spans="1:10" s="39" customFormat="1" ht="30" customHeight="1">
      <c r="A57" s="13" t="s">
        <v>18</v>
      </c>
      <c r="B57" s="13"/>
      <c r="C57" s="13"/>
      <c r="D57" s="13"/>
      <c r="E57" s="13"/>
      <c r="F57" s="13"/>
    </row>
    <row r="58" spans="1:10" s="39" customFormat="1" ht="30" customHeight="1">
      <c r="A58" s="13" t="s">
        <v>19</v>
      </c>
      <c r="B58" s="13"/>
      <c r="C58" s="13"/>
      <c r="D58" s="13"/>
      <c r="E58" s="13"/>
      <c r="F58" s="13"/>
    </row>
    <row r="59" spans="1:10" s="5" customFormat="1" ht="9" customHeight="1">
      <c r="A59" s="11"/>
      <c r="B59" s="12"/>
      <c r="C59" s="1"/>
      <c r="D59" s="1"/>
      <c r="E59" s="1"/>
      <c r="F59" s="1"/>
    </row>
    <row r="60" spans="1:10" s="16" customFormat="1" ht="9" customHeight="1">
      <c r="A60" s="25"/>
      <c r="B60" s="12"/>
      <c r="C60" s="1"/>
      <c r="D60" s="1"/>
      <c r="E60" s="1"/>
      <c r="F60" s="1"/>
    </row>
    <row r="61" spans="1:10" s="16" customFormat="1" ht="24" customHeight="1" thickBot="1">
      <c r="A61" s="34" t="s">
        <v>40</v>
      </c>
      <c r="B61" s="10"/>
      <c r="C61" s="2"/>
      <c r="D61" s="2"/>
      <c r="E61" s="2"/>
    </row>
    <row r="62" spans="1:10" s="16" customFormat="1" ht="28" customHeight="1" thickBot="1">
      <c r="A62" s="108" t="s">
        <v>58</v>
      </c>
      <c r="B62" s="104" t="s">
        <v>59</v>
      </c>
      <c r="C62" s="104" t="s">
        <v>60</v>
      </c>
      <c r="D62" s="104" t="s">
        <v>61</v>
      </c>
      <c r="E62" s="105" t="s">
        <v>62</v>
      </c>
      <c r="F62" s="109" t="s">
        <v>63</v>
      </c>
      <c r="G62" s="106" t="s">
        <v>64</v>
      </c>
      <c r="H62" s="122"/>
      <c r="I62" s="122"/>
    </row>
    <row r="63" spans="1:10" s="16" customFormat="1" ht="15.5" thickTop="1">
      <c r="A63" s="65" t="s">
        <v>97</v>
      </c>
      <c r="B63" s="220" t="s">
        <v>41</v>
      </c>
      <c r="C63" s="139">
        <f>SUM(C64:C75)</f>
        <v>10717.77482763081</v>
      </c>
      <c r="D63" s="139">
        <f>SUM(D64:D75)</f>
        <v>10711.178328316493</v>
      </c>
      <c r="E63" s="139">
        <f>SUM(E64:E75)</f>
        <v>11571.626247709679</v>
      </c>
      <c r="F63" s="139">
        <f>SUM(F64:F75)</f>
        <v>16511.74639414603</v>
      </c>
      <c r="G63" s="140">
        <f>SUM(G64:G75)</f>
        <v>15542.90665038983</v>
      </c>
      <c r="H63" s="122"/>
      <c r="I63" s="122"/>
    </row>
    <row r="64" spans="1:10" s="16" customFormat="1" ht="15">
      <c r="A64" s="65" t="s">
        <v>98</v>
      </c>
      <c r="B64" s="221"/>
      <c r="C64" s="127">
        <v>5991.7763136650701</v>
      </c>
      <c r="D64" s="127">
        <v>5502.3558944847</v>
      </c>
      <c r="E64" s="141">
        <v>5615.0992313802199</v>
      </c>
      <c r="F64" s="141">
        <v>7604.03040435</v>
      </c>
      <c r="G64" s="128">
        <v>7247.1325019199903</v>
      </c>
      <c r="H64" s="122"/>
      <c r="I64" s="122"/>
    </row>
    <row r="65" spans="1:9" s="16" customFormat="1" ht="15">
      <c r="A65" s="65" t="s">
        <v>99</v>
      </c>
      <c r="B65" s="221"/>
      <c r="C65" s="127">
        <v>487.80251025000001</v>
      </c>
      <c r="D65" s="127">
        <v>516.10446090000005</v>
      </c>
      <c r="E65" s="141">
        <v>509.49330075</v>
      </c>
      <c r="F65" s="141">
        <v>713.18810399999995</v>
      </c>
      <c r="G65" s="128">
        <v>791.65374899999995</v>
      </c>
      <c r="H65" s="122"/>
      <c r="I65" s="122"/>
    </row>
    <row r="66" spans="1:9" s="16" customFormat="1" ht="15">
      <c r="A66" s="65" t="s">
        <v>100</v>
      </c>
      <c r="B66" s="221"/>
      <c r="C66" s="127">
        <v>1417.1491571399999</v>
      </c>
      <c r="D66" s="127">
        <v>1544.62240967</v>
      </c>
      <c r="E66" s="141">
        <v>2105.6536845840001</v>
      </c>
      <c r="F66" s="141">
        <v>3725.6947845459999</v>
      </c>
      <c r="G66" s="128">
        <v>2693.12369825</v>
      </c>
      <c r="H66" s="122"/>
      <c r="I66" s="122"/>
    </row>
    <row r="67" spans="1:9" s="16" customFormat="1" ht="15">
      <c r="A67" s="65" t="s">
        <v>101</v>
      </c>
      <c r="B67" s="221"/>
      <c r="C67" s="127">
        <v>109.6247209</v>
      </c>
      <c r="D67" s="127">
        <v>106.1702566</v>
      </c>
      <c r="E67" s="141">
        <v>101.96355459999999</v>
      </c>
      <c r="F67" s="141">
        <v>122.2004984</v>
      </c>
      <c r="G67" s="128">
        <v>128.76826500000001</v>
      </c>
      <c r="H67" s="122"/>
      <c r="I67" s="122"/>
    </row>
    <row r="68" spans="1:9" s="16" customFormat="1" ht="15">
      <c r="A68" s="65" t="s">
        <v>102</v>
      </c>
      <c r="B68" s="221"/>
      <c r="C68" s="127">
        <v>254.8814711</v>
      </c>
      <c r="D68" s="127">
        <v>264.42426649999999</v>
      </c>
      <c r="E68" s="141">
        <v>329.9709143</v>
      </c>
      <c r="F68" s="141">
        <v>313.61962399999999</v>
      </c>
      <c r="G68" s="128">
        <v>284.95701400000002</v>
      </c>
      <c r="H68" s="122"/>
      <c r="I68" s="122"/>
    </row>
    <row r="69" spans="1:9" s="16" customFormat="1" ht="15">
      <c r="A69" s="65" t="s">
        <v>55</v>
      </c>
      <c r="B69" s="221"/>
      <c r="C69" s="127">
        <v>269.91484047</v>
      </c>
      <c r="D69" s="127">
        <v>275.50194234999998</v>
      </c>
      <c r="E69" s="141">
        <v>278.67119700000001</v>
      </c>
      <c r="F69" s="141">
        <v>235.6427003</v>
      </c>
      <c r="G69" s="128">
        <v>236.75962200000001</v>
      </c>
      <c r="H69" s="122"/>
      <c r="I69" s="122"/>
    </row>
    <row r="70" spans="1:9" s="16" customFormat="1" ht="17.5">
      <c r="A70" s="66" t="s">
        <v>0</v>
      </c>
      <c r="B70" s="221"/>
      <c r="C70" s="127">
        <v>1718.7351216777599</v>
      </c>
      <c r="D70" s="127">
        <v>1930.62368005394</v>
      </c>
      <c r="E70" s="141">
        <v>1934.1001049568499</v>
      </c>
      <c r="F70" s="141">
        <v>3159.6147100715202</v>
      </c>
      <c r="G70" s="128">
        <v>3548.6679542000002</v>
      </c>
      <c r="H70" s="122"/>
      <c r="I70" s="122"/>
    </row>
    <row r="71" spans="1:9" s="16" customFormat="1" ht="17.5">
      <c r="A71" s="66" t="s">
        <v>103</v>
      </c>
      <c r="B71" s="221"/>
      <c r="C71" s="127">
        <v>38.313418499999997</v>
      </c>
      <c r="D71" s="127">
        <v>82.725083600000005</v>
      </c>
      <c r="E71" s="141">
        <v>126.27945456</v>
      </c>
      <c r="F71" s="141">
        <v>128.0191542</v>
      </c>
      <c r="G71" s="128">
        <v>160.74026208000001</v>
      </c>
      <c r="H71" s="122"/>
      <c r="I71" s="122"/>
    </row>
    <row r="72" spans="1:9" s="16" customFormat="1" ht="17.5">
      <c r="A72" s="66" t="s">
        <v>163</v>
      </c>
      <c r="B72" s="221"/>
      <c r="C72" s="127">
        <v>6.3677919374999998</v>
      </c>
      <c r="D72" s="127">
        <v>11.1540475175</v>
      </c>
      <c r="E72" s="141">
        <v>83.401953359999993</v>
      </c>
      <c r="F72" s="141">
        <v>62.084232</v>
      </c>
      <c r="G72" s="128">
        <v>67.454156240000003</v>
      </c>
      <c r="H72" s="122"/>
      <c r="I72" s="122"/>
    </row>
    <row r="73" spans="1:9" s="16" customFormat="1" ht="17.5">
      <c r="A73" s="66" t="s">
        <v>56</v>
      </c>
      <c r="B73" s="221"/>
      <c r="C73" s="127">
        <v>228.966807036479</v>
      </c>
      <c r="D73" s="127">
        <v>267.47707014035302</v>
      </c>
      <c r="E73" s="141">
        <v>290.63685701860601</v>
      </c>
      <c r="F73" s="141">
        <v>267.88034991850702</v>
      </c>
      <c r="G73" s="128">
        <v>203.331737029837</v>
      </c>
      <c r="H73" s="122"/>
      <c r="I73" s="122"/>
    </row>
    <row r="74" spans="1:9" s="16" customFormat="1" ht="17.5">
      <c r="A74" s="66" t="s">
        <v>164</v>
      </c>
      <c r="B74" s="221"/>
      <c r="C74" s="127">
        <v>127.185176754</v>
      </c>
      <c r="D74" s="127">
        <v>144.06930449999999</v>
      </c>
      <c r="E74" s="141">
        <v>139.87908719999999</v>
      </c>
      <c r="F74" s="141">
        <v>119.57061636</v>
      </c>
      <c r="G74" s="128">
        <v>119.44961067</v>
      </c>
      <c r="H74" s="122"/>
      <c r="I74" s="122"/>
    </row>
    <row r="75" spans="1:9" s="16" customFormat="1" thickBot="1">
      <c r="A75" s="67" t="s">
        <v>165</v>
      </c>
      <c r="B75" s="222"/>
      <c r="C75" s="118">
        <v>67.057498199999998</v>
      </c>
      <c r="D75" s="118">
        <v>65.949911999999998</v>
      </c>
      <c r="E75" s="142">
        <v>56.476908000000002</v>
      </c>
      <c r="F75" s="142">
        <v>60.201216000000002</v>
      </c>
      <c r="G75" s="119">
        <v>60.868079999999999</v>
      </c>
      <c r="H75" s="122"/>
      <c r="I75" s="122"/>
    </row>
    <row r="76" spans="1:9" s="16" customFormat="1" ht="9" customHeight="1">
      <c r="B76" s="8"/>
      <c r="C76" s="8"/>
      <c r="D76" s="8"/>
      <c r="E76" s="8"/>
    </row>
    <row r="77" spans="1:9" s="16" customFormat="1" ht="9" customHeight="1">
      <c r="A77" s="9"/>
      <c r="B77" s="8"/>
      <c r="C77" s="8"/>
      <c r="D77" s="8"/>
      <c r="E77" s="8"/>
    </row>
    <row r="78" spans="1:9" s="16" customFormat="1" ht="24" customHeight="1" thickBot="1">
      <c r="A78" s="35" t="s">
        <v>180</v>
      </c>
      <c r="B78" s="1"/>
      <c r="C78" s="1"/>
      <c r="D78" s="1"/>
      <c r="E78" s="13"/>
    </row>
    <row r="79" spans="1:9" s="16" customFormat="1" ht="28" customHeight="1" thickBot="1">
      <c r="A79" s="103" t="s">
        <v>57</v>
      </c>
      <c r="B79" s="103" t="s">
        <v>58</v>
      </c>
      <c r="C79" s="104" t="s">
        <v>59</v>
      </c>
      <c r="D79" s="104" t="s">
        <v>60</v>
      </c>
      <c r="E79" s="104" t="s">
        <v>61</v>
      </c>
      <c r="F79" s="105" t="s">
        <v>62</v>
      </c>
      <c r="G79" s="109" t="s">
        <v>63</v>
      </c>
      <c r="H79" s="106" t="s">
        <v>64</v>
      </c>
      <c r="I79" s="122"/>
    </row>
    <row r="80" spans="1:9" s="16" customFormat="1" ht="31" thickTop="1" thickBot="1">
      <c r="A80" s="68" t="s">
        <v>104</v>
      </c>
      <c r="B80" s="69" t="s">
        <v>66</v>
      </c>
      <c r="C80" s="70" t="s">
        <v>105</v>
      </c>
      <c r="D80" s="143">
        <v>9.12446138123887</v>
      </c>
      <c r="E80" s="144">
        <v>9.5</v>
      </c>
      <c r="F80" s="145">
        <v>10.5242526263367</v>
      </c>
      <c r="G80" s="145">
        <v>14.8863101850413</v>
      </c>
      <c r="H80" s="146">
        <v>14.7484098137245</v>
      </c>
      <c r="I80" s="122"/>
    </row>
    <row r="81" spans="1:9" s="39" customFormat="1" ht="30" customHeight="1">
      <c r="A81" s="13" t="s">
        <v>38</v>
      </c>
      <c r="B81" s="43"/>
      <c r="C81" s="13"/>
    </row>
    <row r="82" spans="1:9" s="16" customFormat="1" ht="9" customHeight="1">
      <c r="B82" s="6"/>
      <c r="C82" s="14"/>
      <c r="D82" s="14"/>
      <c r="E82" s="14"/>
      <c r="F82" s="14"/>
      <c r="G82" s="14"/>
    </row>
    <row r="83" spans="1:9" s="16" customFormat="1" ht="9" customHeight="1">
      <c r="A83" s="6"/>
      <c r="B83" s="14"/>
      <c r="C83" s="14"/>
      <c r="D83" s="14"/>
      <c r="E83" s="14"/>
    </row>
    <row r="84" spans="1:9" s="16" customFormat="1" ht="24" customHeight="1" thickBot="1">
      <c r="A84" s="20" t="s">
        <v>20</v>
      </c>
    </row>
    <row r="85" spans="1:9" s="16" customFormat="1" ht="28" customHeight="1" thickBot="1">
      <c r="A85" s="110" t="s">
        <v>69</v>
      </c>
      <c r="B85" s="103" t="s">
        <v>58</v>
      </c>
      <c r="C85" s="104" t="s">
        <v>59</v>
      </c>
      <c r="D85" s="104" t="s">
        <v>60</v>
      </c>
      <c r="E85" s="104" t="s">
        <v>61</v>
      </c>
      <c r="F85" s="105" t="s">
        <v>62</v>
      </c>
      <c r="G85" s="109" t="s">
        <v>63</v>
      </c>
      <c r="H85" s="106" t="s">
        <v>64</v>
      </c>
      <c r="I85" s="122"/>
    </row>
    <row r="86" spans="1:9" s="16" customFormat="1" ht="15.5" thickTop="1">
      <c r="A86" s="71" t="s">
        <v>97</v>
      </c>
      <c r="B86" s="234" t="s">
        <v>66</v>
      </c>
      <c r="C86" s="220" t="s">
        <v>41</v>
      </c>
      <c r="D86" s="147">
        <f>SUM(D87:D93)</f>
        <v>1223.6770633474998</v>
      </c>
      <c r="E86" s="147">
        <f>SUM(E87:E93)</f>
        <v>1303.87790819219</v>
      </c>
      <c r="F86" s="147">
        <f>SUM(F87:F93)</f>
        <v>1586.49030301422</v>
      </c>
      <c r="G86" s="147">
        <f>SUM(G87:G93)</f>
        <v>1967</v>
      </c>
      <c r="H86" s="140">
        <f>SUM(H87:H93)-2</f>
        <v>1471</v>
      </c>
      <c r="I86" s="122"/>
    </row>
    <row r="87" spans="1:9" s="16" customFormat="1" ht="15">
      <c r="A87" s="65" t="s">
        <v>106</v>
      </c>
      <c r="B87" s="236"/>
      <c r="C87" s="221"/>
      <c r="D87" s="141">
        <v>970.95876654749998</v>
      </c>
      <c r="E87" s="141">
        <v>1122.7073423521899</v>
      </c>
      <c r="F87" s="141">
        <v>1320.3413883242199</v>
      </c>
      <c r="G87" s="141">
        <v>1402</v>
      </c>
      <c r="H87" s="128">
        <v>1368</v>
      </c>
      <c r="I87" s="122"/>
    </row>
    <row r="88" spans="1:9" s="16" customFormat="1" ht="15">
      <c r="A88" s="65" t="s">
        <v>107</v>
      </c>
      <c r="B88" s="236"/>
      <c r="C88" s="221"/>
      <c r="D88" s="141">
        <v>0</v>
      </c>
      <c r="E88" s="141">
        <v>0</v>
      </c>
      <c r="F88" s="141">
        <v>0</v>
      </c>
      <c r="G88" s="141">
        <v>0</v>
      </c>
      <c r="H88" s="128">
        <v>0</v>
      </c>
      <c r="I88" s="122"/>
    </row>
    <row r="89" spans="1:9" s="16" customFormat="1" ht="15">
      <c r="A89" s="65" t="s">
        <v>108</v>
      </c>
      <c r="B89" s="236"/>
      <c r="C89" s="221"/>
      <c r="D89" s="141">
        <v>2.9907900000000001</v>
      </c>
      <c r="E89" s="141">
        <v>0.62963999999999998</v>
      </c>
      <c r="F89" s="141">
        <v>0.62963999999999998</v>
      </c>
      <c r="G89" s="141">
        <v>1</v>
      </c>
      <c r="H89" s="128">
        <v>1</v>
      </c>
      <c r="I89" s="122"/>
    </row>
    <row r="90" spans="1:9" s="3" customFormat="1" ht="15">
      <c r="A90" s="65" t="s">
        <v>109</v>
      </c>
      <c r="B90" s="236"/>
      <c r="C90" s="221"/>
      <c r="D90" s="141">
        <v>49.987609999999997</v>
      </c>
      <c r="E90" s="141">
        <v>40.812356000000001</v>
      </c>
      <c r="F90" s="141">
        <v>150.71195</v>
      </c>
      <c r="G90" s="141">
        <v>486</v>
      </c>
      <c r="H90" s="128">
        <v>5</v>
      </c>
      <c r="I90" s="148"/>
    </row>
    <row r="91" spans="1:9" s="1" customFormat="1" ht="15">
      <c r="A91" s="65" t="s">
        <v>110</v>
      </c>
      <c r="B91" s="236"/>
      <c r="C91" s="221"/>
      <c r="D91" s="141">
        <v>156.9161268</v>
      </c>
      <c r="E91" s="141">
        <v>77.402679840000005</v>
      </c>
      <c r="F91" s="141">
        <v>96.009204690000004</v>
      </c>
      <c r="G91" s="141">
        <v>62</v>
      </c>
      <c r="H91" s="128">
        <v>85</v>
      </c>
      <c r="I91" s="121"/>
    </row>
    <row r="92" spans="1:9" s="1" customFormat="1" ht="15">
      <c r="A92" s="65" t="s">
        <v>111</v>
      </c>
      <c r="B92" s="236"/>
      <c r="C92" s="221"/>
      <c r="D92" s="141">
        <v>42.295769999999997</v>
      </c>
      <c r="E92" s="141">
        <v>61.093890000000002</v>
      </c>
      <c r="F92" s="141">
        <v>18.798120000000001</v>
      </c>
      <c r="G92" s="141">
        <v>16</v>
      </c>
      <c r="H92" s="128">
        <v>12</v>
      </c>
      <c r="I92" s="121"/>
    </row>
    <row r="93" spans="1:9" s="1" customFormat="1" ht="15.5" thickBot="1">
      <c r="A93" s="22" t="s">
        <v>112</v>
      </c>
      <c r="B93" s="235"/>
      <c r="C93" s="222"/>
      <c r="D93" s="142">
        <v>0.52800000000000002</v>
      </c>
      <c r="E93" s="142">
        <v>1.232</v>
      </c>
      <c r="F93" s="142">
        <v>0</v>
      </c>
      <c r="G93" s="142">
        <v>0</v>
      </c>
      <c r="H93" s="119">
        <v>2</v>
      </c>
      <c r="I93" s="121"/>
    </row>
    <row r="94" spans="1:9" s="1" customFormat="1" ht="9" customHeight="1">
      <c r="B94" s="8"/>
      <c r="C94" s="8"/>
      <c r="D94" s="16"/>
      <c r="E94" s="16"/>
      <c r="F94" s="16"/>
    </row>
    <row r="95" spans="1:9" s="1" customFormat="1" ht="9" customHeight="1">
      <c r="A95" s="26"/>
      <c r="B95" s="8"/>
      <c r="C95" s="8"/>
      <c r="D95" s="16"/>
      <c r="E95" s="16"/>
      <c r="F95" s="16"/>
    </row>
    <row r="96" spans="1:9" s="1" customFormat="1" ht="24" customHeight="1">
      <c r="A96" s="20" t="s">
        <v>21</v>
      </c>
      <c r="B96" s="8"/>
      <c r="C96" s="8"/>
      <c r="D96" s="16"/>
      <c r="E96" s="16"/>
      <c r="F96" s="16"/>
    </row>
    <row r="97" spans="1:9" s="16" customFormat="1" ht="24" customHeight="1" thickBot="1">
      <c r="A97" s="35" t="s">
        <v>181</v>
      </c>
      <c r="B97" s="1"/>
      <c r="C97" s="1"/>
      <c r="D97" s="1"/>
    </row>
    <row r="98" spans="1:9" s="16" customFormat="1" ht="28" customHeight="1" thickBot="1">
      <c r="A98" s="108" t="s">
        <v>58</v>
      </c>
      <c r="B98" s="104" t="s">
        <v>59</v>
      </c>
      <c r="C98" s="104" t="s">
        <v>60</v>
      </c>
      <c r="D98" s="104" t="s">
        <v>61</v>
      </c>
      <c r="E98" s="105" t="s">
        <v>62</v>
      </c>
      <c r="F98" s="106" t="s">
        <v>63</v>
      </c>
      <c r="G98" s="106" t="s">
        <v>64</v>
      </c>
      <c r="H98" s="122"/>
      <c r="I98" s="122"/>
    </row>
    <row r="99" spans="1:9" s="1" customFormat="1" ht="15.5" thickTop="1">
      <c r="A99" s="65" t="s">
        <v>97</v>
      </c>
      <c r="B99" s="220" t="s">
        <v>22</v>
      </c>
      <c r="C99" s="139">
        <f>SUM(C100:C111)</f>
        <v>258060.23636167223</v>
      </c>
      <c r="D99" s="139">
        <f>SUM(D100:D111)</f>
        <v>273344.88694642199</v>
      </c>
      <c r="E99" s="139">
        <f>SUM(E100:E111)</f>
        <v>276222.45891320024</v>
      </c>
      <c r="F99" s="139">
        <f>SUM(F100:F111)</f>
        <v>362382.66767223255</v>
      </c>
      <c r="G99" s="140">
        <f>SUM(G100:G111)</f>
        <v>351066.33036647126</v>
      </c>
      <c r="H99" s="121"/>
      <c r="I99" s="121"/>
    </row>
    <row r="100" spans="1:9" s="16" customFormat="1" ht="15">
      <c r="A100" s="65" t="s">
        <v>98</v>
      </c>
      <c r="B100" s="221"/>
      <c r="C100" s="127">
        <v>112455.06693734</v>
      </c>
      <c r="D100" s="127">
        <v>111639.554935907</v>
      </c>
      <c r="E100" s="127">
        <v>117540.177213016</v>
      </c>
      <c r="F100" s="141">
        <v>153780.25863415399</v>
      </c>
      <c r="G100" s="128">
        <v>153737.81131210699</v>
      </c>
      <c r="H100" s="122"/>
      <c r="I100" s="122"/>
    </row>
    <row r="101" spans="1:9" s="16" customFormat="1" ht="15">
      <c r="A101" s="65" t="s">
        <v>99</v>
      </c>
      <c r="B101" s="221"/>
      <c r="C101" s="127">
        <v>9324.3571200000006</v>
      </c>
      <c r="D101" s="127">
        <v>10345.812480000001</v>
      </c>
      <c r="E101" s="127">
        <v>11287.02816</v>
      </c>
      <c r="F101" s="141">
        <v>15244.47754</v>
      </c>
      <c r="G101" s="128">
        <v>17374.123660000001</v>
      </c>
      <c r="H101" s="122"/>
      <c r="I101" s="122"/>
    </row>
    <row r="102" spans="1:9" s="16" customFormat="1" ht="15">
      <c r="A102" s="65" t="s">
        <v>100</v>
      </c>
      <c r="B102" s="221"/>
      <c r="C102" s="127">
        <v>35125.056415373001</v>
      </c>
      <c r="D102" s="127">
        <v>38140.461576515001</v>
      </c>
      <c r="E102" s="127">
        <v>42657.722631784301</v>
      </c>
      <c r="F102" s="141">
        <v>71049.1609364787</v>
      </c>
      <c r="G102" s="128">
        <v>57767.007237464299</v>
      </c>
      <c r="H102" s="122"/>
      <c r="I102" s="122"/>
    </row>
    <row r="103" spans="1:9" s="16" customFormat="1" ht="15">
      <c r="A103" s="65" t="s">
        <v>101</v>
      </c>
      <c r="B103" s="221"/>
      <c r="C103" s="127">
        <v>2040.5708259999999</v>
      </c>
      <c r="D103" s="127">
        <v>2050.8648760000001</v>
      </c>
      <c r="E103" s="127">
        <v>2068.1460999999999</v>
      </c>
      <c r="F103" s="141">
        <v>2555.1851219999999</v>
      </c>
      <c r="G103" s="128">
        <v>2776.2709500000001</v>
      </c>
      <c r="H103" s="122"/>
      <c r="I103" s="122"/>
    </row>
    <row r="104" spans="1:9" s="16" customFormat="1" ht="15">
      <c r="A104" s="65" t="s">
        <v>102</v>
      </c>
      <c r="B104" s="221"/>
      <c r="C104" s="127">
        <v>5085.2617060000002</v>
      </c>
      <c r="D104" s="127">
        <v>5673.4385899999997</v>
      </c>
      <c r="E104" s="127">
        <v>6048.6247579999999</v>
      </c>
      <c r="F104" s="141">
        <v>6343.6902600000003</v>
      </c>
      <c r="G104" s="128">
        <v>6210.1275400000004</v>
      </c>
      <c r="H104" s="122"/>
      <c r="I104" s="122"/>
    </row>
    <row r="105" spans="1:9" s="16" customFormat="1" ht="15">
      <c r="A105" s="65" t="s">
        <v>55</v>
      </c>
      <c r="B105" s="221"/>
      <c r="C105" s="127">
        <v>4267.3643029592004</v>
      </c>
      <c r="D105" s="127">
        <v>4327.4297800000004</v>
      </c>
      <c r="E105" s="127">
        <v>4333.5601200000001</v>
      </c>
      <c r="F105" s="141">
        <v>4997.8742499999998</v>
      </c>
      <c r="G105" s="128">
        <v>4909.5879299999997</v>
      </c>
      <c r="H105" s="122"/>
      <c r="I105" s="122"/>
    </row>
    <row r="106" spans="1:9" s="16" customFormat="1" ht="17.5">
      <c r="A106" s="66" t="s">
        <v>0</v>
      </c>
      <c r="B106" s="221"/>
      <c r="C106" s="127">
        <v>75287.504274000006</v>
      </c>
      <c r="D106" s="127">
        <v>84482.871088</v>
      </c>
      <c r="E106" s="127">
        <v>74272.427632799998</v>
      </c>
      <c r="F106" s="141">
        <v>89023.167713999996</v>
      </c>
      <c r="G106" s="128">
        <v>89694.158645000003</v>
      </c>
      <c r="H106" s="122"/>
      <c r="I106" s="122"/>
    </row>
    <row r="107" spans="1:9" s="16" customFormat="1" ht="17.5">
      <c r="A107" s="66" t="s">
        <v>103</v>
      </c>
      <c r="B107" s="221"/>
      <c r="C107" s="127">
        <v>1050.8823359999999</v>
      </c>
      <c r="D107" s="127">
        <v>3171.7094400000001</v>
      </c>
      <c r="E107" s="127">
        <v>4843.9641600000004</v>
      </c>
      <c r="F107" s="141">
        <v>6043.6145999999999</v>
      </c>
      <c r="G107" s="128">
        <v>6933.9754800000001</v>
      </c>
      <c r="H107" s="122"/>
      <c r="I107" s="122"/>
    </row>
    <row r="108" spans="1:9" s="16" customFormat="1" ht="17.5">
      <c r="A108" s="66" t="s">
        <v>163</v>
      </c>
      <c r="B108" s="221"/>
      <c r="C108" s="127">
        <v>4022.0534664000002</v>
      </c>
      <c r="D108" s="127">
        <v>3339.9028583999998</v>
      </c>
      <c r="E108" s="127">
        <v>2729.5184736000001</v>
      </c>
      <c r="F108" s="141">
        <v>2865.6471900000001</v>
      </c>
      <c r="G108" s="128">
        <v>2756.2210562</v>
      </c>
      <c r="H108" s="122"/>
      <c r="I108" s="122"/>
    </row>
    <row r="109" spans="1:9" s="16" customFormat="1" ht="17.5">
      <c r="A109" s="66" t="s">
        <v>56</v>
      </c>
      <c r="B109" s="221"/>
      <c r="C109" s="127">
        <v>5756.9443199999996</v>
      </c>
      <c r="D109" s="127">
        <v>6930.59328</v>
      </c>
      <c r="E109" s="127">
        <v>7120.0252799999998</v>
      </c>
      <c r="F109" s="141">
        <v>7024.9517299999998</v>
      </c>
      <c r="G109" s="128">
        <v>5446.6508800000001</v>
      </c>
      <c r="H109" s="122"/>
      <c r="I109" s="122"/>
    </row>
    <row r="110" spans="1:9" s="16" customFormat="1" ht="17.5">
      <c r="A110" s="66" t="s">
        <v>164</v>
      </c>
      <c r="B110" s="221"/>
      <c r="C110" s="127">
        <v>2635.2796176000002</v>
      </c>
      <c r="D110" s="127">
        <v>2263.1978015999998</v>
      </c>
      <c r="E110" s="127">
        <v>2407.4807040000001</v>
      </c>
      <c r="F110" s="141">
        <v>2351.3196155999999</v>
      </c>
      <c r="G110" s="128">
        <v>2348.9400756999999</v>
      </c>
      <c r="H110" s="122"/>
      <c r="I110" s="122"/>
    </row>
    <row r="111" spans="1:9" s="16" customFormat="1" thickBot="1">
      <c r="A111" s="67" t="s">
        <v>165</v>
      </c>
      <c r="B111" s="222"/>
      <c r="C111" s="118">
        <v>1009.89504</v>
      </c>
      <c r="D111" s="118">
        <v>979.05024000000003</v>
      </c>
      <c r="E111" s="118">
        <v>913.78368</v>
      </c>
      <c r="F111" s="142">
        <v>1103.32008</v>
      </c>
      <c r="G111" s="119">
        <v>1111.4556</v>
      </c>
      <c r="H111" s="122"/>
      <c r="I111" s="122"/>
    </row>
    <row r="112" spans="1:9" s="16" customFormat="1" ht="30" customHeight="1">
      <c r="A112" s="37" t="s">
        <v>113</v>
      </c>
      <c r="B112" s="15"/>
      <c r="C112" s="8"/>
      <c r="D112" s="8"/>
      <c r="E112" s="8"/>
    </row>
    <row r="113" spans="1:9" s="16" customFormat="1" ht="9" customHeight="1"/>
    <row r="114" spans="1:9" s="16" customFormat="1" ht="9" customHeight="1">
      <c r="B114" s="15"/>
      <c r="C114" s="15"/>
      <c r="D114" s="8"/>
      <c r="E114" s="8"/>
      <c r="F114" s="8"/>
    </row>
    <row r="115" spans="1:9" s="16" customFormat="1" ht="24" customHeight="1" thickBot="1">
      <c r="A115" s="35" t="s">
        <v>182</v>
      </c>
      <c r="B115" s="1"/>
      <c r="C115" s="1"/>
      <c r="D115" s="1"/>
      <c r="E115" s="1"/>
    </row>
    <row r="116" spans="1:9" s="16" customFormat="1" ht="28" customHeight="1" thickBot="1">
      <c r="A116" s="108" t="s">
        <v>183</v>
      </c>
      <c r="B116" s="103" t="s">
        <v>58</v>
      </c>
      <c r="C116" s="104" t="s">
        <v>59</v>
      </c>
      <c r="D116" s="103" t="s">
        <v>60</v>
      </c>
      <c r="E116" s="103" t="s">
        <v>61</v>
      </c>
      <c r="F116" s="103" t="s">
        <v>62</v>
      </c>
      <c r="G116" s="103" t="s">
        <v>63</v>
      </c>
      <c r="H116" s="103" t="s">
        <v>64</v>
      </c>
      <c r="I116" s="111" t="s">
        <v>114</v>
      </c>
    </row>
    <row r="117" spans="1:9" s="16" customFormat="1" ht="15.5" thickTop="1">
      <c r="A117" s="74" t="s">
        <v>115</v>
      </c>
      <c r="B117" s="208" t="s">
        <v>66</v>
      </c>
      <c r="C117" s="218" t="s">
        <v>22</v>
      </c>
      <c r="D117" s="149">
        <f>SUM(D119:D127)</f>
        <v>258060.23636167194</v>
      </c>
      <c r="E117" s="149">
        <f>SUM(E119:E127)</f>
        <v>273344.8869464224</v>
      </c>
      <c r="F117" s="149">
        <f>SUM(F119:F127)</f>
        <v>276222.45891319984</v>
      </c>
      <c r="G117" s="149">
        <f>SUM(G119:G127)</f>
        <v>362382.6676722322</v>
      </c>
      <c r="H117" s="149">
        <f>SUM(H119:H127)</f>
        <v>351066.33036647079</v>
      </c>
      <c r="I117" s="150">
        <f>D117-H117</f>
        <v>-93006.094004798855</v>
      </c>
    </row>
    <row r="118" spans="1:9" s="16" customFormat="1" ht="15">
      <c r="A118" s="75" t="s">
        <v>116</v>
      </c>
      <c r="B118" s="215"/>
      <c r="C118" s="216"/>
      <c r="D118" s="151">
        <f>SUM(D119:D125)</f>
        <v>16234.721670467639</v>
      </c>
      <c r="E118" s="151">
        <f>SUM(E119:E125)</f>
        <v>18671.599522422399</v>
      </c>
      <c r="F118" s="151">
        <f>SUM(F119:F125)</f>
        <v>20973.11769079986</v>
      </c>
      <c r="G118" s="151">
        <f>SUM(G119:G125)</f>
        <v>22657.021468863204</v>
      </c>
      <c r="H118" s="151">
        <f>SUM(H119:H125)</f>
        <v>22248.185171994803</v>
      </c>
      <c r="I118" s="152">
        <f>D118-H118</f>
        <v>-6013.4635015271633</v>
      </c>
    </row>
    <row r="119" spans="1:9" s="16" customFormat="1" ht="15">
      <c r="A119" s="76" t="s">
        <v>184</v>
      </c>
      <c r="B119" s="215"/>
      <c r="C119" s="216"/>
      <c r="D119" s="125">
        <v>111.2929</v>
      </c>
      <c r="E119" s="125">
        <v>1526.2026000000001</v>
      </c>
      <c r="F119" s="125">
        <v>4815.2754000000004</v>
      </c>
      <c r="G119" s="125">
        <v>5319.5941000000003</v>
      </c>
      <c r="H119" s="125">
        <v>5216.0182000000004</v>
      </c>
      <c r="I119" s="152">
        <f>D119-H119</f>
        <v>-5104.7253000000001</v>
      </c>
    </row>
    <row r="120" spans="1:9" s="16" customFormat="1" ht="15">
      <c r="A120" s="73" t="s">
        <v>185</v>
      </c>
      <c r="B120" s="215"/>
      <c r="C120" s="216"/>
      <c r="D120" s="125">
        <v>120.91106000000001</v>
      </c>
      <c r="E120" s="125">
        <v>79.853200000000001</v>
      </c>
      <c r="F120" s="125">
        <v>131.15054000000001</v>
      </c>
      <c r="G120" s="125">
        <v>130.373009</v>
      </c>
      <c r="H120" s="125">
        <v>150.20245499999999</v>
      </c>
      <c r="I120" s="152">
        <f>D120-H120</f>
        <v>-29.29139499999998</v>
      </c>
    </row>
    <row r="121" spans="1:9" s="16" customFormat="1" ht="15">
      <c r="A121" s="73" t="s">
        <v>186</v>
      </c>
      <c r="B121" s="215"/>
      <c r="C121" s="216"/>
      <c r="D121" s="125">
        <v>7704.1922960000002</v>
      </c>
      <c r="E121" s="125">
        <v>7817.5549019999999</v>
      </c>
      <c r="F121" s="125">
        <v>8022.7194120000004</v>
      </c>
      <c r="G121" s="125">
        <v>8340.3898580000005</v>
      </c>
      <c r="H121" s="125">
        <v>7594.2086799999997</v>
      </c>
      <c r="I121" s="152">
        <f>D121-H121</f>
        <v>109.98361600000044</v>
      </c>
    </row>
    <row r="122" spans="1:9" s="16" customFormat="1" ht="15">
      <c r="A122" s="73" t="s">
        <v>187</v>
      </c>
      <c r="B122" s="215"/>
      <c r="C122" s="216"/>
      <c r="D122" s="125">
        <v>983.31</v>
      </c>
      <c r="E122" s="125">
        <v>854.1</v>
      </c>
      <c r="F122" s="125">
        <v>854.1</v>
      </c>
      <c r="G122" s="125">
        <v>858.78</v>
      </c>
      <c r="H122" s="125">
        <v>858.78</v>
      </c>
      <c r="I122" s="152">
        <f>D122-H122</f>
        <v>124.52999999999997</v>
      </c>
    </row>
    <row r="123" spans="1:9" s="16" customFormat="1" ht="15">
      <c r="A123" s="73" t="s">
        <v>188</v>
      </c>
      <c r="B123" s="215"/>
      <c r="C123" s="216"/>
      <c r="D123" s="125">
        <v>2831.31</v>
      </c>
      <c r="E123" s="125">
        <v>2697.7950000000001</v>
      </c>
      <c r="F123" s="125">
        <v>2591.73</v>
      </c>
      <c r="G123" s="125">
        <v>2837.1424499999998</v>
      </c>
      <c r="H123" s="125">
        <v>2860.605</v>
      </c>
      <c r="I123" s="152">
        <f>D123-H123</f>
        <v>-29.295000000000073</v>
      </c>
    </row>
    <row r="124" spans="1:9" s="16" customFormat="1" ht="15">
      <c r="A124" s="73" t="s">
        <v>189</v>
      </c>
      <c r="B124" s="215"/>
      <c r="C124" s="216"/>
      <c r="D124" s="125">
        <v>145.72755446764</v>
      </c>
      <c r="E124" s="125">
        <v>126.01572042239999</v>
      </c>
      <c r="F124" s="125">
        <v>123.64198679986001</v>
      </c>
      <c r="G124" s="125">
        <v>131.14829686319999</v>
      </c>
      <c r="H124" s="125">
        <v>130.17222699480001</v>
      </c>
      <c r="I124" s="152">
        <f>D124-H124</f>
        <v>15.555327472839991</v>
      </c>
    </row>
    <row r="125" spans="1:9" s="16" customFormat="1" ht="15">
      <c r="A125" s="73" t="s">
        <v>190</v>
      </c>
      <c r="B125" s="215"/>
      <c r="C125" s="216"/>
      <c r="D125" s="125">
        <v>4337.97786</v>
      </c>
      <c r="E125" s="125">
        <v>5570.0780999999997</v>
      </c>
      <c r="F125" s="125">
        <v>4434.500352</v>
      </c>
      <c r="G125" s="125">
        <v>5039.5937549999999</v>
      </c>
      <c r="H125" s="125">
        <v>5438.1986100000004</v>
      </c>
      <c r="I125" s="152">
        <f>D125-H125</f>
        <v>-1100.2207500000004</v>
      </c>
    </row>
    <row r="126" spans="1:9" s="24" customFormat="1" ht="15">
      <c r="A126" s="77" t="s">
        <v>191</v>
      </c>
      <c r="B126" s="216"/>
      <c r="C126" s="216"/>
      <c r="D126" s="125">
        <v>12238.199282916299</v>
      </c>
      <c r="E126" s="125">
        <v>11766.584736000001</v>
      </c>
      <c r="F126" s="125">
        <v>9723.7810079999999</v>
      </c>
      <c r="G126" s="125">
        <v>6943.4146259999998</v>
      </c>
      <c r="H126" s="125">
        <v>6442.5479759999998</v>
      </c>
      <c r="I126" s="152">
        <f>D126-H126</f>
        <v>5795.6513069162993</v>
      </c>
    </row>
    <row r="127" spans="1:9" s="16" customFormat="1" ht="15">
      <c r="A127" s="77" t="s">
        <v>192</v>
      </c>
      <c r="B127" s="216"/>
      <c r="C127" s="216"/>
      <c r="D127" s="125">
        <v>229587.31540828801</v>
      </c>
      <c r="E127" s="125">
        <v>242906.70268799999</v>
      </c>
      <c r="F127" s="125">
        <v>245525.5602144</v>
      </c>
      <c r="G127" s="125">
        <v>332782.23157736898</v>
      </c>
      <c r="H127" s="125">
        <v>322375.597218476</v>
      </c>
      <c r="I127" s="152">
        <f>D127-H127</f>
        <v>-92788.281810187997</v>
      </c>
    </row>
    <row r="128" spans="1:9" s="16" customFormat="1" ht="15">
      <c r="A128" s="78" t="s">
        <v>193</v>
      </c>
      <c r="B128" s="216"/>
      <c r="C128" s="219"/>
      <c r="D128" s="125">
        <v>6479.2484064</v>
      </c>
      <c r="E128" s="125">
        <v>5720.3425152</v>
      </c>
      <c r="F128" s="125">
        <v>2777.6278080000002</v>
      </c>
      <c r="G128" s="125">
        <v>4001.320917</v>
      </c>
      <c r="H128" s="125">
        <v>2119.64194</v>
      </c>
      <c r="I128" s="152">
        <f>D128-H128</f>
        <v>4359.6064664000005</v>
      </c>
    </row>
    <row r="129" spans="1:9" s="16" customFormat="1" ht="15">
      <c r="A129" s="77" t="s">
        <v>117</v>
      </c>
      <c r="B129" s="216"/>
      <c r="C129" s="206" t="s">
        <v>168</v>
      </c>
      <c r="D129" s="153">
        <v>88.966560150910198</v>
      </c>
      <c r="E129" s="153">
        <v>88.864549617718595</v>
      </c>
      <c r="F129" s="153">
        <v>88.886892535973601</v>
      </c>
      <c r="G129" s="153">
        <v>91.831718584941797</v>
      </c>
      <c r="H129" s="153">
        <v>91.827546344861602</v>
      </c>
      <c r="I129" s="154" t="s">
        <v>162</v>
      </c>
    </row>
    <row r="130" spans="1:9" s="16" customFormat="1" ht="15.5" thickBot="1">
      <c r="A130" s="79" t="s">
        <v>194</v>
      </c>
      <c r="B130" s="217"/>
      <c r="C130" s="207"/>
      <c r="D130" s="155">
        <v>7.2531312662535701</v>
      </c>
      <c r="E130" s="155">
        <v>6.3973858982873901</v>
      </c>
      <c r="F130" s="155">
        <v>4.5258480665138201</v>
      </c>
      <c r="G130" s="155">
        <v>3.0202149604183899</v>
      </c>
      <c r="H130" s="155">
        <v>2.4389094525419401</v>
      </c>
      <c r="I130" s="156" t="s">
        <v>162</v>
      </c>
    </row>
    <row r="131" spans="1:9" s="39" customFormat="1" ht="30" customHeight="1">
      <c r="A131" s="13" t="s">
        <v>118</v>
      </c>
      <c r="B131" s="13"/>
      <c r="C131" s="13"/>
      <c r="D131" s="13"/>
      <c r="E131" s="13"/>
      <c r="F131" s="13"/>
    </row>
    <row r="132" spans="1:9" s="39" customFormat="1" ht="30" customHeight="1">
      <c r="A132" s="13" t="s">
        <v>119</v>
      </c>
      <c r="B132" s="13"/>
      <c r="C132" s="13"/>
      <c r="D132" s="13"/>
      <c r="E132" s="13"/>
      <c r="F132" s="13"/>
    </row>
    <row r="133" spans="1:9" s="39" customFormat="1" ht="30" customHeight="1">
      <c r="A133" s="13" t="s">
        <v>120</v>
      </c>
      <c r="B133" s="13"/>
      <c r="C133" s="13"/>
      <c r="D133" s="13"/>
      <c r="E133" s="13"/>
      <c r="F133" s="13"/>
    </row>
    <row r="134" spans="1:9" s="39" customFormat="1" ht="30" customHeight="1">
      <c r="A134" s="13" t="s">
        <v>121</v>
      </c>
      <c r="B134" s="13"/>
      <c r="C134" s="13"/>
      <c r="D134" s="13"/>
      <c r="E134" s="13"/>
      <c r="F134" s="13"/>
    </row>
    <row r="135" spans="1:9" s="39" customFormat="1" ht="30" customHeight="1">
      <c r="A135" s="41" t="s">
        <v>122</v>
      </c>
      <c r="B135" s="13"/>
      <c r="C135" s="13"/>
      <c r="D135" s="13"/>
      <c r="E135" s="13"/>
      <c r="F135" s="13"/>
    </row>
    <row r="136" spans="1:9" s="39" customFormat="1" ht="30" customHeight="1">
      <c r="A136" s="13" t="s">
        <v>123</v>
      </c>
      <c r="B136" s="13"/>
      <c r="C136" s="13"/>
      <c r="D136" s="13"/>
      <c r="E136" s="13"/>
      <c r="F136" s="13"/>
    </row>
    <row r="137" spans="1:9" s="39" customFormat="1" ht="30" customHeight="1">
      <c r="A137" s="13" t="s">
        <v>124</v>
      </c>
      <c r="B137" s="13"/>
      <c r="C137" s="13"/>
      <c r="D137" s="13"/>
      <c r="E137" s="13"/>
      <c r="F137" s="13"/>
    </row>
    <row r="138" spans="1:9" s="39" customFormat="1" ht="30" customHeight="1">
      <c r="A138" s="13" t="s">
        <v>35</v>
      </c>
      <c r="B138" s="13"/>
      <c r="C138" s="13"/>
      <c r="D138" s="13"/>
      <c r="E138" s="13"/>
      <c r="F138" s="13"/>
    </row>
    <row r="139" spans="1:9" s="13" customFormat="1" ht="30" customHeight="1">
      <c r="A139" s="13" t="s">
        <v>36</v>
      </c>
    </row>
    <row r="140" spans="1:9" s="13" customFormat="1" ht="9" customHeight="1"/>
    <row r="141" spans="1:9" s="16" customFormat="1" ht="9" customHeight="1"/>
    <row r="142" spans="1:9" s="1" customFormat="1" ht="24" customHeight="1" thickBot="1">
      <c r="A142" s="35" t="s">
        <v>195</v>
      </c>
    </row>
    <row r="143" spans="1:9" s="1" customFormat="1" ht="28" customHeight="1" thickBot="1">
      <c r="A143" s="103" t="s">
        <v>57</v>
      </c>
      <c r="B143" s="103" t="s">
        <v>58</v>
      </c>
      <c r="C143" s="104" t="s">
        <v>59</v>
      </c>
      <c r="D143" s="104" t="s">
        <v>60</v>
      </c>
      <c r="E143" s="104" t="s">
        <v>61</v>
      </c>
      <c r="F143" s="105" t="s">
        <v>62</v>
      </c>
      <c r="G143" s="106" t="s">
        <v>63</v>
      </c>
      <c r="H143" s="106" t="s">
        <v>64</v>
      </c>
      <c r="I143" s="121"/>
    </row>
    <row r="144" spans="1:9" s="1" customFormat="1" ht="16" thickTop="1" thickBot="1">
      <c r="A144" s="68" t="s">
        <v>125</v>
      </c>
      <c r="B144" s="69" t="s">
        <v>66</v>
      </c>
      <c r="C144" s="70" t="s">
        <v>126</v>
      </c>
      <c r="D144" s="70">
        <v>219.72560858973301</v>
      </c>
      <c r="E144" s="70">
        <v>241.95612160350299</v>
      </c>
      <c r="F144" s="70">
        <v>251.22500174003201</v>
      </c>
      <c r="G144" s="157">
        <v>326.71228769483298</v>
      </c>
      <c r="H144" s="158">
        <v>333.13981310642799</v>
      </c>
      <c r="I144" s="121"/>
    </row>
    <row r="145" spans="1:9" s="1" customFormat="1" ht="30" customHeight="1">
      <c r="A145" s="13" t="s">
        <v>39</v>
      </c>
    </row>
    <row r="146" spans="1:9" s="1" customFormat="1" ht="9" customHeight="1">
      <c r="B146" s="27"/>
    </row>
    <row r="147" spans="1:9" s="1" customFormat="1" ht="9" customHeight="1">
      <c r="A147" s="12"/>
    </row>
    <row r="148" spans="1:9" s="1" customFormat="1" ht="36" customHeight="1" thickBot="1">
      <c r="A148" s="35" t="s">
        <v>196</v>
      </c>
    </row>
    <row r="149" spans="1:9" s="1" customFormat="1" ht="28" customHeight="1" thickBot="1">
      <c r="A149" s="103" t="s">
        <v>57</v>
      </c>
      <c r="B149" s="103" t="s">
        <v>58</v>
      </c>
      <c r="C149" s="104" t="s">
        <v>59</v>
      </c>
      <c r="D149" s="104" t="s">
        <v>60</v>
      </c>
      <c r="E149" s="104" t="s">
        <v>61</v>
      </c>
      <c r="F149" s="105" t="s">
        <v>62</v>
      </c>
      <c r="G149" s="106" t="s">
        <v>63</v>
      </c>
      <c r="H149" s="106" t="s">
        <v>64</v>
      </c>
      <c r="I149" s="121"/>
    </row>
    <row r="150" spans="1:9" s="1" customFormat="1" ht="15.5" thickTop="1">
      <c r="A150" s="80" t="s">
        <v>197</v>
      </c>
      <c r="B150" s="208" t="s">
        <v>44</v>
      </c>
      <c r="C150" s="159" t="s">
        <v>22</v>
      </c>
      <c r="D150" s="159">
        <v>14401.979978315299</v>
      </c>
      <c r="E150" s="159">
        <v>27786.65715648</v>
      </c>
      <c r="F150" s="159">
        <v>24297.920490240002</v>
      </c>
      <c r="G150" s="160">
        <v>54853.175788560002</v>
      </c>
      <c r="H150" s="124">
        <v>84868.542796380003</v>
      </c>
      <c r="I150" s="121"/>
    </row>
    <row r="151" spans="1:9" s="1" customFormat="1" ht="15.5" thickBot="1">
      <c r="A151" s="81" t="s">
        <v>198</v>
      </c>
      <c r="B151" s="209"/>
      <c r="C151" s="161" t="s">
        <v>41</v>
      </c>
      <c r="D151" s="161">
        <v>705.09693643835305</v>
      </c>
      <c r="E151" s="161">
        <v>1360.388423286</v>
      </c>
      <c r="F151" s="161">
        <v>1231.7695804079999</v>
      </c>
      <c r="G151" s="162">
        <v>2387.7912028320002</v>
      </c>
      <c r="H151" s="163">
        <v>3685.8654995820002</v>
      </c>
      <c r="I151" s="121"/>
    </row>
    <row r="152" spans="1:9" s="1" customFormat="1" ht="30" customHeight="1">
      <c r="A152" s="13" t="s">
        <v>127</v>
      </c>
    </row>
    <row r="153" spans="1:9" s="1" customFormat="1" ht="30" customHeight="1">
      <c r="A153" s="13" t="s">
        <v>128</v>
      </c>
      <c r="B153" s="28"/>
    </row>
    <row r="154" spans="1:9" s="1" customFormat="1" ht="30" customHeight="1">
      <c r="A154" s="13" t="s">
        <v>129</v>
      </c>
    </row>
    <row r="155" spans="1:9" s="1" customFormat="1" ht="30" customHeight="1">
      <c r="A155" s="13" t="s">
        <v>130</v>
      </c>
    </row>
    <row r="156" spans="1:9" s="1" customFormat="1" ht="9" customHeight="1"/>
    <row r="157" spans="1:9" s="16" customFormat="1" ht="9" customHeight="1">
      <c r="A157" s="1"/>
      <c r="B157" s="1"/>
      <c r="C157" s="1"/>
      <c r="D157" s="1"/>
      <c r="E157" s="1"/>
      <c r="F157" s="1"/>
    </row>
    <row r="158" spans="1:9" s="16" customFormat="1" ht="24" customHeight="1">
      <c r="A158" s="20" t="s">
        <v>23</v>
      </c>
    </row>
    <row r="159" spans="1:9" s="16" customFormat="1" ht="24" customHeight="1" thickBot="1">
      <c r="A159" s="35" t="s">
        <v>131</v>
      </c>
      <c r="C159" s="17"/>
    </row>
    <row r="160" spans="1:9" s="16" customFormat="1" ht="28" customHeight="1" thickBot="1">
      <c r="A160" s="112" t="s">
        <v>69</v>
      </c>
      <c r="B160" s="103" t="s">
        <v>58</v>
      </c>
      <c r="C160" s="113" t="s">
        <v>59</v>
      </c>
      <c r="D160" s="104" t="s">
        <v>60</v>
      </c>
      <c r="E160" s="104" t="s">
        <v>61</v>
      </c>
      <c r="F160" s="105" t="s">
        <v>62</v>
      </c>
      <c r="G160" s="106" t="s">
        <v>63</v>
      </c>
      <c r="H160" s="106" t="s">
        <v>64</v>
      </c>
      <c r="I160" s="122"/>
    </row>
    <row r="161" spans="1:9" s="2" customFormat="1" ht="15.5" thickTop="1">
      <c r="A161" s="210" t="s">
        <v>199</v>
      </c>
      <c r="B161" s="211"/>
      <c r="C161" s="201" t="s">
        <v>24</v>
      </c>
      <c r="D161" s="164">
        <f>SUM(D162,D171)</f>
        <v>61190.86</v>
      </c>
      <c r="E161" s="164">
        <f>SUM(E162,E171)</f>
        <v>61232.66</v>
      </c>
      <c r="F161" s="164">
        <f>SUM(F162,F171)</f>
        <v>66796.760000000009</v>
      </c>
      <c r="G161" s="164">
        <f>SUM(G162,G171)</f>
        <v>70101.209999999992</v>
      </c>
      <c r="H161" s="165">
        <f>SUM(H162,H171)</f>
        <v>73911.17</v>
      </c>
      <c r="I161" s="166"/>
    </row>
    <row r="162" spans="1:9" s="2" customFormat="1" ht="15">
      <c r="A162" s="212" t="s">
        <v>132</v>
      </c>
      <c r="B162" s="82" t="s">
        <v>133</v>
      </c>
      <c r="C162" s="202"/>
      <c r="D162" s="167">
        <f>SUM(D163:D170)</f>
        <v>43632.86</v>
      </c>
      <c r="E162" s="167">
        <v>45639.66</v>
      </c>
      <c r="F162" s="167">
        <v>49762.76</v>
      </c>
      <c r="G162" s="168">
        <v>52722.21</v>
      </c>
      <c r="H162" s="169">
        <v>59206.17</v>
      </c>
      <c r="I162" s="170"/>
    </row>
    <row r="163" spans="1:9" s="2" customFormat="1" ht="15">
      <c r="A163" s="213"/>
      <c r="B163" s="55" t="s">
        <v>98</v>
      </c>
      <c r="C163" s="202"/>
      <c r="D163" s="167">
        <v>29773</v>
      </c>
      <c r="E163" s="167">
        <v>29389</v>
      </c>
      <c r="F163" s="167">
        <v>29276</v>
      </c>
      <c r="G163" s="168">
        <v>28971</v>
      </c>
      <c r="H163" s="169">
        <v>27882</v>
      </c>
      <c r="I163" s="170"/>
    </row>
    <row r="164" spans="1:9" s="2" customFormat="1" ht="15">
      <c r="A164" s="213"/>
      <c r="B164" s="55" t="s">
        <v>99</v>
      </c>
      <c r="C164" s="202"/>
      <c r="D164" s="167">
        <v>736</v>
      </c>
      <c r="E164" s="167">
        <v>628</v>
      </c>
      <c r="F164" s="167">
        <v>523</v>
      </c>
      <c r="G164" s="168">
        <v>583</v>
      </c>
      <c r="H164" s="169">
        <v>599</v>
      </c>
      <c r="I164" s="170"/>
    </row>
    <row r="165" spans="1:9" s="2" customFormat="1" ht="15">
      <c r="A165" s="213"/>
      <c r="B165" s="55" t="s">
        <v>100</v>
      </c>
      <c r="C165" s="202"/>
      <c r="D165" s="167">
        <v>6257</v>
      </c>
      <c r="E165" s="167">
        <v>7830</v>
      </c>
      <c r="F165" s="167">
        <v>8954</v>
      </c>
      <c r="G165" s="168">
        <v>10497</v>
      </c>
      <c r="H165" s="169">
        <v>10551</v>
      </c>
      <c r="I165" s="170"/>
    </row>
    <row r="166" spans="1:9" s="2" customFormat="1" ht="15">
      <c r="A166" s="213"/>
      <c r="B166" s="55" t="s">
        <v>200</v>
      </c>
      <c r="C166" s="202"/>
      <c r="D166" s="171">
        <v>895</v>
      </c>
      <c r="E166" s="167">
        <v>823</v>
      </c>
      <c r="F166" s="167">
        <v>747</v>
      </c>
      <c r="G166" s="168">
        <v>745</v>
      </c>
      <c r="H166" s="172" t="s">
        <v>162</v>
      </c>
      <c r="I166" s="170"/>
    </row>
    <row r="167" spans="1:9" s="16" customFormat="1" ht="15">
      <c r="A167" s="213"/>
      <c r="B167" s="55" t="s">
        <v>201</v>
      </c>
      <c r="C167" s="202"/>
      <c r="D167" s="171">
        <v>588</v>
      </c>
      <c r="E167" s="167">
        <v>570</v>
      </c>
      <c r="F167" s="167">
        <v>599</v>
      </c>
      <c r="G167" s="168">
        <v>627</v>
      </c>
      <c r="H167" s="172" t="s">
        <v>162</v>
      </c>
      <c r="I167" s="122"/>
    </row>
    <row r="168" spans="1:9" s="16" customFormat="1" ht="30">
      <c r="A168" s="213"/>
      <c r="B168" s="55" t="s">
        <v>55</v>
      </c>
      <c r="C168" s="202"/>
      <c r="D168" s="167">
        <v>65.5</v>
      </c>
      <c r="E168" s="167">
        <v>64</v>
      </c>
      <c r="F168" s="167">
        <v>73</v>
      </c>
      <c r="G168" s="168">
        <v>68.5</v>
      </c>
      <c r="H168" s="169">
        <v>47</v>
      </c>
      <c r="I168" s="122"/>
    </row>
    <row r="169" spans="1:9" s="16" customFormat="1" ht="17.5">
      <c r="A169" s="213"/>
      <c r="B169" s="51" t="s">
        <v>0</v>
      </c>
      <c r="C169" s="202"/>
      <c r="D169" s="167">
        <v>5201.3599999999997</v>
      </c>
      <c r="E169" s="167">
        <v>6019.66</v>
      </c>
      <c r="F169" s="167">
        <v>9258.9</v>
      </c>
      <c r="G169" s="168">
        <v>11093.71</v>
      </c>
      <c r="H169" s="169">
        <v>19939.169999999998</v>
      </c>
      <c r="I169" s="122"/>
    </row>
    <row r="170" spans="1:9" s="2" customFormat="1" ht="17.5">
      <c r="A170" s="214"/>
      <c r="B170" s="83" t="s">
        <v>103</v>
      </c>
      <c r="C170" s="202"/>
      <c r="D170" s="167">
        <v>117</v>
      </c>
      <c r="E170" s="167">
        <v>316</v>
      </c>
      <c r="F170" s="167">
        <v>331.86</v>
      </c>
      <c r="G170" s="168">
        <v>137</v>
      </c>
      <c r="H170" s="169">
        <v>188</v>
      </c>
      <c r="I170" s="170"/>
    </row>
    <row r="171" spans="1:9" s="2" customFormat="1" ht="15">
      <c r="A171" s="84" t="s">
        <v>134</v>
      </c>
      <c r="B171" s="85" t="s">
        <v>98</v>
      </c>
      <c r="C171" s="202"/>
      <c r="D171" s="167">
        <v>17558</v>
      </c>
      <c r="E171" s="167">
        <v>15593</v>
      </c>
      <c r="F171" s="167">
        <v>17034</v>
      </c>
      <c r="G171" s="168">
        <v>17379</v>
      </c>
      <c r="H171" s="169">
        <v>14705</v>
      </c>
      <c r="I171" s="170"/>
    </row>
    <row r="172" spans="1:9" s="2" customFormat="1" ht="15">
      <c r="A172" s="240" t="s">
        <v>135</v>
      </c>
      <c r="B172" s="241"/>
      <c r="C172" s="202"/>
      <c r="D172" s="173">
        <f>D173+D181</f>
        <v>52645.37</v>
      </c>
      <c r="E172" s="173">
        <f>E173+E181</f>
        <v>52246.06</v>
      </c>
      <c r="F172" s="173">
        <f>F173+F181</f>
        <v>55182.94</v>
      </c>
      <c r="G172" s="173">
        <f>G173+G181</f>
        <v>57681.25</v>
      </c>
      <c r="H172" s="174">
        <f>H173+H181</f>
        <v>59116.72</v>
      </c>
      <c r="I172" s="166"/>
    </row>
    <row r="173" spans="1:9" s="2" customFormat="1" ht="15">
      <c r="A173" s="242" t="s">
        <v>132</v>
      </c>
      <c r="B173" s="82" t="s">
        <v>133</v>
      </c>
      <c r="C173" s="202"/>
      <c r="D173" s="167">
        <f>SUM(D174:D180)</f>
        <v>46388.37</v>
      </c>
      <c r="E173" s="167">
        <v>44416.06</v>
      </c>
      <c r="F173" s="167">
        <v>46228.94</v>
      </c>
      <c r="G173" s="168">
        <v>47184.25</v>
      </c>
      <c r="H173" s="169">
        <v>48565.72</v>
      </c>
      <c r="I173" s="170"/>
    </row>
    <row r="174" spans="1:9" s="2" customFormat="1" ht="15">
      <c r="A174" s="243"/>
      <c r="B174" s="55" t="s">
        <v>98</v>
      </c>
      <c r="C174" s="202"/>
      <c r="D174" s="167">
        <v>41937</v>
      </c>
      <c r="E174" s="167">
        <v>39733</v>
      </c>
      <c r="F174" s="167">
        <v>40998</v>
      </c>
      <c r="G174" s="168">
        <v>41105</v>
      </c>
      <c r="H174" s="169">
        <v>37915</v>
      </c>
      <c r="I174" s="170"/>
    </row>
    <row r="175" spans="1:9" s="2" customFormat="1" ht="15">
      <c r="A175" s="243"/>
      <c r="B175" s="55" t="s">
        <v>99</v>
      </c>
      <c r="C175" s="202"/>
      <c r="D175" s="167">
        <v>736</v>
      </c>
      <c r="E175" s="167">
        <v>628</v>
      </c>
      <c r="F175" s="167">
        <v>523</v>
      </c>
      <c r="G175" s="168">
        <v>583</v>
      </c>
      <c r="H175" s="169">
        <v>599</v>
      </c>
      <c r="I175" s="170"/>
    </row>
    <row r="176" spans="1:9" s="2" customFormat="1" ht="15">
      <c r="A176" s="243"/>
      <c r="B176" s="55" t="s">
        <v>200</v>
      </c>
      <c r="C176" s="202"/>
      <c r="D176" s="171">
        <v>895</v>
      </c>
      <c r="E176" s="167">
        <v>823</v>
      </c>
      <c r="F176" s="167">
        <v>747</v>
      </c>
      <c r="G176" s="168">
        <v>745</v>
      </c>
      <c r="H176" s="172" t="s">
        <v>162</v>
      </c>
      <c r="I176" s="170"/>
    </row>
    <row r="177" spans="1:9" s="2" customFormat="1" ht="15">
      <c r="A177" s="243"/>
      <c r="B177" s="55" t="s">
        <v>201</v>
      </c>
      <c r="C177" s="202"/>
      <c r="D177" s="171">
        <v>588</v>
      </c>
      <c r="E177" s="167">
        <v>570</v>
      </c>
      <c r="F177" s="167">
        <v>599</v>
      </c>
      <c r="G177" s="168">
        <v>627</v>
      </c>
      <c r="H177" s="172" t="s">
        <v>162</v>
      </c>
      <c r="I177" s="170"/>
    </row>
    <row r="178" spans="1:9" s="2" customFormat="1" ht="30">
      <c r="A178" s="243"/>
      <c r="B178" s="55" t="s">
        <v>55</v>
      </c>
      <c r="C178" s="202"/>
      <c r="D178" s="167">
        <v>65.5</v>
      </c>
      <c r="E178" s="167">
        <v>64</v>
      </c>
      <c r="F178" s="167">
        <v>73</v>
      </c>
      <c r="G178" s="168">
        <v>68.5</v>
      </c>
      <c r="H178" s="169">
        <v>47</v>
      </c>
      <c r="I178" s="170"/>
    </row>
    <row r="179" spans="1:9" s="2" customFormat="1" ht="17.5">
      <c r="A179" s="243"/>
      <c r="B179" s="83" t="s">
        <v>0</v>
      </c>
      <c r="C179" s="202"/>
      <c r="D179" s="167">
        <v>2049.87</v>
      </c>
      <c r="E179" s="167">
        <v>2282.06</v>
      </c>
      <c r="F179" s="167">
        <v>2953.19</v>
      </c>
      <c r="G179" s="168">
        <v>3918.75</v>
      </c>
      <c r="H179" s="169">
        <v>9816.7199999999993</v>
      </c>
      <c r="I179" s="170"/>
    </row>
    <row r="180" spans="1:9" s="2" customFormat="1" ht="17.5">
      <c r="A180" s="244"/>
      <c r="B180" s="83" t="s">
        <v>103</v>
      </c>
      <c r="C180" s="202"/>
      <c r="D180" s="167">
        <v>117</v>
      </c>
      <c r="E180" s="167">
        <v>316</v>
      </c>
      <c r="F180" s="167">
        <v>335.75</v>
      </c>
      <c r="G180" s="168">
        <v>137</v>
      </c>
      <c r="H180" s="169">
        <v>188</v>
      </c>
      <c r="I180" s="170"/>
    </row>
    <row r="181" spans="1:9" s="2" customFormat="1" ht="15">
      <c r="A181" s="86" t="s">
        <v>136</v>
      </c>
      <c r="B181" s="55" t="s">
        <v>100</v>
      </c>
      <c r="C181" s="202"/>
      <c r="D181" s="167">
        <v>6257</v>
      </c>
      <c r="E181" s="167">
        <v>7830</v>
      </c>
      <c r="F181" s="167">
        <v>8954</v>
      </c>
      <c r="G181" s="168">
        <v>10497</v>
      </c>
      <c r="H181" s="169">
        <v>10551</v>
      </c>
      <c r="I181" s="170"/>
    </row>
    <row r="182" spans="1:9" s="2" customFormat="1" ht="15">
      <c r="A182" s="204" t="s">
        <v>137</v>
      </c>
      <c r="B182" s="205"/>
      <c r="C182" s="202"/>
      <c r="D182" s="167">
        <f>D161-D172</f>
        <v>8545.489999999998</v>
      </c>
      <c r="E182" s="167">
        <f>E161-E172</f>
        <v>8986.6000000000058</v>
      </c>
      <c r="F182" s="167">
        <f>F161-F172</f>
        <v>11613.820000000007</v>
      </c>
      <c r="G182" s="167">
        <f>G161-G172</f>
        <v>12419.959999999992</v>
      </c>
      <c r="H182" s="169">
        <f>H161-H172</f>
        <v>14794.449999999997</v>
      </c>
      <c r="I182" s="170"/>
    </row>
    <row r="183" spans="1:9" s="16" customFormat="1" ht="15">
      <c r="A183" s="86" t="s">
        <v>138</v>
      </c>
      <c r="B183" s="246" t="s">
        <v>99</v>
      </c>
      <c r="C183" s="203"/>
      <c r="D183" s="173">
        <v>40</v>
      </c>
      <c r="E183" s="173">
        <v>40</v>
      </c>
      <c r="F183" s="175">
        <v>40</v>
      </c>
      <c r="G183" s="175">
        <v>40</v>
      </c>
      <c r="H183" s="176">
        <v>40</v>
      </c>
      <c r="I183" s="166"/>
    </row>
    <row r="184" spans="1:9" s="16" customFormat="1" ht="15.5" thickBot="1">
      <c r="A184" s="87" t="s">
        <v>139</v>
      </c>
      <c r="B184" s="247"/>
      <c r="C184" s="177" t="s">
        <v>168</v>
      </c>
      <c r="D184" s="178">
        <f>D183/(D175+D183)*100</f>
        <v>5.1546391752577314</v>
      </c>
      <c r="E184" s="178">
        <f>E183/(E175+E183)*100</f>
        <v>5.9880239520958085</v>
      </c>
      <c r="F184" s="178">
        <f>F183/(F175+F183)*100</f>
        <v>7.104795737122557</v>
      </c>
      <c r="G184" s="179">
        <f>G183/(G175+G183)*100</f>
        <v>6.4205457463884423</v>
      </c>
      <c r="H184" s="180">
        <v>6</v>
      </c>
      <c r="I184" s="122"/>
    </row>
    <row r="185" spans="1:9" s="16" customFormat="1" ht="30" customHeight="1">
      <c r="A185" s="42" t="s">
        <v>25</v>
      </c>
    </row>
    <row r="186" spans="1:9" s="16" customFormat="1" ht="30" customHeight="1">
      <c r="A186" s="42" t="s">
        <v>26</v>
      </c>
    </row>
    <row r="187" spans="1:9" s="16" customFormat="1" ht="9" customHeight="1">
      <c r="A187" s="29"/>
    </row>
    <row r="188" spans="1:9" s="16" customFormat="1" ht="9" customHeight="1">
      <c r="C188" s="17"/>
    </row>
    <row r="189" spans="1:9" s="16" customFormat="1" ht="24" customHeight="1">
      <c r="A189" s="20" t="s">
        <v>27</v>
      </c>
      <c r="C189" s="17"/>
    </row>
    <row r="190" spans="1:9" s="16" customFormat="1" ht="24" customHeight="1" thickBot="1">
      <c r="A190" s="34" t="s">
        <v>140</v>
      </c>
      <c r="C190" s="17"/>
    </row>
    <row r="191" spans="1:9" s="16" customFormat="1" ht="28" customHeight="1" thickBot="1">
      <c r="A191" s="110" t="s">
        <v>69</v>
      </c>
      <c r="B191" s="103" t="s">
        <v>58</v>
      </c>
      <c r="C191" s="104" t="s">
        <v>59</v>
      </c>
      <c r="D191" s="104" t="s">
        <v>60</v>
      </c>
      <c r="E191" s="104" t="s">
        <v>61</v>
      </c>
      <c r="F191" s="105" t="s">
        <v>62</v>
      </c>
      <c r="G191" s="109" t="s">
        <v>63</v>
      </c>
      <c r="H191" s="106" t="s">
        <v>64</v>
      </c>
      <c r="I191" s="122"/>
    </row>
    <row r="192" spans="1:9" s="16" customFormat="1" ht="15.5" thickTop="1">
      <c r="A192" s="44" t="s">
        <v>97</v>
      </c>
      <c r="B192" s="234" t="s">
        <v>44</v>
      </c>
      <c r="C192" s="237" t="s">
        <v>28</v>
      </c>
      <c r="D192" s="181">
        <f>SUM(D193:D196)</f>
        <v>505.61892499999999</v>
      </c>
      <c r="E192" s="181">
        <f>SUM(E193:E196)</f>
        <v>515.87389999999994</v>
      </c>
      <c r="F192" s="181">
        <f>SUM(F193:F196)</f>
        <v>417.26061000000004</v>
      </c>
      <c r="G192" s="181">
        <f>SUM(G193:G196)</f>
        <v>541.48800099999994</v>
      </c>
      <c r="H192" s="182">
        <f>SUM(H193:H196)</f>
        <v>466.29023999999998</v>
      </c>
      <c r="I192" s="122"/>
    </row>
    <row r="193" spans="1:9" s="2" customFormat="1" ht="15">
      <c r="A193" s="88" t="s">
        <v>141</v>
      </c>
      <c r="B193" s="236"/>
      <c r="C193" s="238"/>
      <c r="D193" s="89">
        <v>63.700400000000002</v>
      </c>
      <c r="E193" s="89">
        <v>64.118899999999996</v>
      </c>
      <c r="F193" s="89">
        <v>62.446100000000001</v>
      </c>
      <c r="G193" s="90">
        <v>61.214799999999997</v>
      </c>
      <c r="H193" s="91">
        <v>30.7654</v>
      </c>
      <c r="I193" s="170"/>
    </row>
    <row r="194" spans="1:9" s="2" customFormat="1" ht="15">
      <c r="A194" s="92" t="s">
        <v>142</v>
      </c>
      <c r="B194" s="236"/>
      <c r="C194" s="238"/>
      <c r="D194" s="93">
        <v>94.821124999999995</v>
      </c>
      <c r="E194" s="93">
        <v>98</v>
      </c>
      <c r="F194" s="93">
        <v>64.477209999999999</v>
      </c>
      <c r="G194" s="94">
        <v>80.789201000000006</v>
      </c>
      <c r="H194" s="95">
        <v>72.886874399999996</v>
      </c>
      <c r="I194" s="170"/>
    </row>
    <row r="195" spans="1:9" s="16" customFormat="1" ht="15">
      <c r="A195" s="92" t="s">
        <v>143</v>
      </c>
      <c r="B195" s="236"/>
      <c r="C195" s="238"/>
      <c r="D195" s="93">
        <v>347.09739999999999</v>
      </c>
      <c r="E195" s="93">
        <v>353.7</v>
      </c>
      <c r="F195" s="93">
        <v>290.33730000000003</v>
      </c>
      <c r="G195" s="94">
        <v>399.48399999999998</v>
      </c>
      <c r="H195" s="95">
        <v>362.63796559999997</v>
      </c>
      <c r="I195" s="122"/>
    </row>
    <row r="196" spans="1:9" s="1" customFormat="1" ht="15.5" thickBot="1">
      <c r="A196" s="96" t="s">
        <v>144</v>
      </c>
      <c r="B196" s="235"/>
      <c r="C196" s="239"/>
      <c r="D196" s="97">
        <v>0</v>
      </c>
      <c r="E196" s="97">
        <v>5.5E-2</v>
      </c>
      <c r="F196" s="97">
        <v>0</v>
      </c>
      <c r="G196" s="98">
        <v>0</v>
      </c>
      <c r="H196" s="99">
        <v>0</v>
      </c>
      <c r="I196" s="121"/>
    </row>
    <row r="197" spans="1:9" s="16" customFormat="1" ht="9" customHeight="1">
      <c r="B197" s="2"/>
      <c r="C197" s="2"/>
      <c r="D197" s="2"/>
      <c r="E197" s="2"/>
      <c r="F197" s="2"/>
      <c r="G197" s="1"/>
      <c r="H197" s="1"/>
    </row>
    <row r="198" spans="1:9" s="16" customFormat="1" ht="9" customHeight="1">
      <c r="B198" s="2"/>
      <c r="C198" s="2"/>
      <c r="D198" s="2"/>
      <c r="E198" s="2"/>
      <c r="F198" s="2"/>
      <c r="G198" s="1"/>
      <c r="H198" s="1"/>
    </row>
    <row r="199" spans="1:9" s="16" customFormat="1" ht="24" customHeight="1" thickBot="1">
      <c r="A199" s="34" t="s">
        <v>29</v>
      </c>
      <c r="C199" s="17"/>
      <c r="G199" s="1"/>
      <c r="H199" s="1"/>
    </row>
    <row r="200" spans="1:9" s="16" customFormat="1" ht="28" customHeight="1" thickBot="1">
      <c r="A200" s="110" t="s">
        <v>145</v>
      </c>
      <c r="B200" s="105" t="s">
        <v>69</v>
      </c>
      <c r="C200" s="105" t="s">
        <v>58</v>
      </c>
      <c r="D200" s="105" t="s">
        <v>59</v>
      </c>
      <c r="E200" s="104" t="s">
        <v>60</v>
      </c>
      <c r="F200" s="104" t="s">
        <v>61</v>
      </c>
      <c r="G200" s="105" t="s">
        <v>62</v>
      </c>
      <c r="H200" s="106" t="s">
        <v>202</v>
      </c>
      <c r="I200" s="106" t="s">
        <v>64</v>
      </c>
    </row>
    <row r="201" spans="1:9" s="16" customFormat="1" ht="15.5" thickTop="1">
      <c r="A201" s="230" t="s">
        <v>146</v>
      </c>
      <c r="B201" s="100" t="s">
        <v>147</v>
      </c>
      <c r="C201" s="234" t="s">
        <v>44</v>
      </c>
      <c r="D201" s="234" t="s">
        <v>28</v>
      </c>
      <c r="E201" s="183">
        <v>1.4310799999999999</v>
      </c>
      <c r="F201" s="115">
        <v>1.675</v>
      </c>
      <c r="G201" s="184">
        <v>2.4529999999999998</v>
      </c>
      <c r="H201" s="115">
        <v>2.5859999999999999</v>
      </c>
      <c r="I201" s="116">
        <v>2.250988</v>
      </c>
    </row>
    <row r="202" spans="1:9" s="16" customFormat="1" ht="15">
      <c r="A202" s="228"/>
      <c r="B202" s="55" t="s">
        <v>148</v>
      </c>
      <c r="C202" s="236"/>
      <c r="D202" s="236"/>
      <c r="E202" s="185">
        <v>4.0748049999999996</v>
      </c>
      <c r="F202" s="186">
        <v>4.89764</v>
      </c>
      <c r="G202" s="187">
        <v>4.9947900000000001</v>
      </c>
      <c r="H202" s="186">
        <v>6.5950810000000004</v>
      </c>
      <c r="I202" s="188">
        <v>1.78</v>
      </c>
    </row>
    <row r="203" spans="1:9" s="16" customFormat="1" ht="15">
      <c r="A203" s="228"/>
      <c r="B203" s="55" t="s">
        <v>149</v>
      </c>
      <c r="C203" s="236"/>
      <c r="D203" s="236"/>
      <c r="E203" s="185">
        <v>250.4828</v>
      </c>
      <c r="F203" s="186">
        <v>251.76125999999999</v>
      </c>
      <c r="G203" s="187">
        <v>182.03360000000001</v>
      </c>
      <c r="H203" s="186">
        <v>252.79499999999999</v>
      </c>
      <c r="I203" s="188">
        <v>240.2689656</v>
      </c>
    </row>
    <row r="204" spans="1:9" s="16" customFormat="1" ht="15">
      <c r="A204" s="228"/>
      <c r="B204" s="55" t="s">
        <v>150</v>
      </c>
      <c r="C204" s="236"/>
      <c r="D204" s="236"/>
      <c r="E204" s="185">
        <v>112.5134</v>
      </c>
      <c r="F204" s="186">
        <v>125.3549</v>
      </c>
      <c r="G204" s="187">
        <v>111.3571</v>
      </c>
      <c r="H204" s="186">
        <v>150.4648</v>
      </c>
      <c r="I204" s="188">
        <v>105.6144</v>
      </c>
    </row>
    <row r="205" spans="1:9" s="16" customFormat="1" ht="15">
      <c r="A205" s="228"/>
      <c r="B205" s="55" t="s">
        <v>151</v>
      </c>
      <c r="C205" s="236"/>
      <c r="D205" s="236"/>
      <c r="E205" s="185">
        <v>14.568</v>
      </c>
      <c r="F205" s="186">
        <v>13.813000000000001</v>
      </c>
      <c r="G205" s="187">
        <v>15.74</v>
      </c>
      <c r="H205" s="186">
        <v>4.1760000000000002</v>
      </c>
      <c r="I205" s="128">
        <v>0</v>
      </c>
    </row>
    <row r="206" spans="1:9" s="16" customFormat="1" ht="15">
      <c r="A206" s="228"/>
      <c r="B206" s="55" t="s">
        <v>152</v>
      </c>
      <c r="C206" s="236"/>
      <c r="D206" s="236"/>
      <c r="E206" s="185">
        <v>4.1440000000000001</v>
      </c>
      <c r="F206" s="186">
        <v>2.1238800000000002</v>
      </c>
      <c r="G206" s="187">
        <v>1.0768</v>
      </c>
      <c r="H206" s="186">
        <v>1.321</v>
      </c>
      <c r="I206" s="188">
        <v>0.06</v>
      </c>
    </row>
    <row r="207" spans="1:9" s="16" customFormat="1" ht="15">
      <c r="A207" s="228"/>
      <c r="B207" s="55" t="s">
        <v>153</v>
      </c>
      <c r="C207" s="236"/>
      <c r="D207" s="236"/>
      <c r="E207" s="185">
        <v>24.032900000000001</v>
      </c>
      <c r="F207" s="186">
        <v>30.5945</v>
      </c>
      <c r="G207" s="187">
        <v>7.4740000000000002</v>
      </c>
      <c r="H207" s="186">
        <v>11.712999999999999</v>
      </c>
      <c r="I207" s="188">
        <v>6.673</v>
      </c>
    </row>
    <row r="208" spans="1:9" s="16" customFormat="1" ht="15">
      <c r="A208" s="228"/>
      <c r="B208" s="55" t="s">
        <v>154</v>
      </c>
      <c r="C208" s="236"/>
      <c r="D208" s="236"/>
      <c r="E208" s="186">
        <v>0.87549999999999994</v>
      </c>
      <c r="F208" s="186">
        <v>0.75736999999999999</v>
      </c>
      <c r="G208" s="187">
        <v>0.63</v>
      </c>
      <c r="H208" s="186">
        <v>0.61539999999999995</v>
      </c>
      <c r="I208" s="128">
        <v>0</v>
      </c>
    </row>
    <row r="209" spans="1:9" s="16" customFormat="1" ht="15">
      <c r="A209" s="228"/>
      <c r="B209" s="55" t="s">
        <v>155</v>
      </c>
      <c r="C209" s="236"/>
      <c r="D209" s="236"/>
      <c r="E209" s="186">
        <v>14.339</v>
      </c>
      <c r="F209" s="186">
        <v>16.249279999999999</v>
      </c>
      <c r="G209" s="187">
        <v>6.1428000000000003</v>
      </c>
      <c r="H209" s="186">
        <v>7.109</v>
      </c>
      <c r="I209" s="188">
        <v>5.1189999999999998</v>
      </c>
    </row>
    <row r="210" spans="1:9" s="16" customFormat="1" ht="15">
      <c r="A210" s="231"/>
      <c r="B210" s="55" t="s">
        <v>156</v>
      </c>
      <c r="C210" s="236"/>
      <c r="D210" s="236"/>
      <c r="E210" s="186">
        <v>2</v>
      </c>
      <c r="F210" s="186">
        <v>6.68</v>
      </c>
      <c r="G210" s="187">
        <v>4</v>
      </c>
      <c r="H210" s="186">
        <v>4</v>
      </c>
      <c r="I210" s="188">
        <v>8</v>
      </c>
    </row>
    <row r="211" spans="1:9" s="16" customFormat="1" ht="15">
      <c r="A211" s="245" t="s">
        <v>157</v>
      </c>
      <c r="B211" s="55" t="s">
        <v>148</v>
      </c>
      <c r="C211" s="236"/>
      <c r="D211" s="236"/>
      <c r="E211" s="127">
        <v>0</v>
      </c>
      <c r="F211" s="127">
        <v>0</v>
      </c>
      <c r="G211" s="141">
        <v>0</v>
      </c>
      <c r="H211" s="127">
        <v>0</v>
      </c>
      <c r="I211" s="188">
        <v>9.2374500000000008</v>
      </c>
    </row>
    <row r="212" spans="1:9" s="16" customFormat="1" ht="15">
      <c r="A212" s="228"/>
      <c r="B212" s="55" t="s">
        <v>150</v>
      </c>
      <c r="C212" s="236"/>
      <c r="D212" s="236"/>
      <c r="E212" s="186">
        <v>13.669</v>
      </c>
      <c r="F212" s="186">
        <v>13.747999999999999</v>
      </c>
      <c r="G212" s="187">
        <v>14.599</v>
      </c>
      <c r="H212" s="186">
        <v>14.7575</v>
      </c>
      <c r="I212" s="188">
        <v>2.4</v>
      </c>
    </row>
    <row r="213" spans="1:9" s="16" customFormat="1" ht="15">
      <c r="A213" s="228"/>
      <c r="B213" s="55" t="s">
        <v>151</v>
      </c>
      <c r="C213" s="236"/>
      <c r="D213" s="236"/>
      <c r="E213" s="186">
        <v>18.797999999999998</v>
      </c>
      <c r="F213" s="186">
        <v>19.643000000000001</v>
      </c>
      <c r="G213" s="187">
        <v>19.376999999999999</v>
      </c>
      <c r="H213" s="186">
        <v>29.324000000000002</v>
      </c>
      <c r="I213" s="188">
        <v>26.242000000000001</v>
      </c>
    </row>
    <row r="214" spans="1:9" s="16" customFormat="1" ht="15">
      <c r="A214" s="228"/>
      <c r="B214" s="55" t="s">
        <v>152</v>
      </c>
      <c r="C214" s="236"/>
      <c r="D214" s="236"/>
      <c r="E214" s="127">
        <v>0</v>
      </c>
      <c r="F214" s="127">
        <v>0</v>
      </c>
      <c r="G214" s="141">
        <v>0</v>
      </c>
      <c r="H214" s="127">
        <v>0</v>
      </c>
      <c r="I214" s="188">
        <v>0.86670999999999998</v>
      </c>
    </row>
    <row r="215" spans="1:9" s="16" customFormat="1" ht="15">
      <c r="A215" s="228"/>
      <c r="B215" s="55" t="s">
        <v>153</v>
      </c>
      <c r="C215" s="236"/>
      <c r="D215" s="236"/>
      <c r="E215" s="186">
        <v>31.750440000000001</v>
      </c>
      <c r="F215" s="186">
        <v>26.793800000000001</v>
      </c>
      <c r="G215" s="187">
        <v>34.472520000000003</v>
      </c>
      <c r="H215" s="186">
        <v>38.63982</v>
      </c>
      <c r="I215" s="188">
        <v>39.043776399999999</v>
      </c>
    </row>
    <row r="216" spans="1:9" s="16" customFormat="1" ht="15">
      <c r="A216" s="228"/>
      <c r="B216" s="55" t="s">
        <v>154</v>
      </c>
      <c r="C216" s="236"/>
      <c r="D216" s="236"/>
      <c r="E216" s="127">
        <v>0</v>
      </c>
      <c r="F216" s="127">
        <v>0</v>
      </c>
      <c r="G216" s="141">
        <v>0</v>
      </c>
      <c r="H216" s="127">
        <v>0</v>
      </c>
      <c r="I216" s="188">
        <v>0.45040000000000002</v>
      </c>
    </row>
    <row r="217" spans="1:9" s="16" customFormat="1" ht="15">
      <c r="A217" s="228"/>
      <c r="B217" s="55" t="s">
        <v>155</v>
      </c>
      <c r="C217" s="236"/>
      <c r="D217" s="236"/>
      <c r="E217" s="186">
        <v>9.8620000000000001</v>
      </c>
      <c r="F217" s="186">
        <v>9.2999999999999999E-2</v>
      </c>
      <c r="G217" s="187">
        <v>8.92</v>
      </c>
      <c r="H217" s="186">
        <v>11.711399999999999</v>
      </c>
      <c r="I217" s="188">
        <v>12.273250000000001</v>
      </c>
    </row>
    <row r="218" spans="1:9" s="16" customFormat="1" ht="15">
      <c r="A218" s="231"/>
      <c r="B218" s="55" t="s">
        <v>156</v>
      </c>
      <c r="C218" s="236"/>
      <c r="D218" s="236"/>
      <c r="E218" s="186">
        <v>3.0779999999999998</v>
      </c>
      <c r="F218" s="186">
        <v>1.74</v>
      </c>
      <c r="G218" s="187">
        <v>3.91</v>
      </c>
      <c r="H218" s="186">
        <v>4.8899999999999997</v>
      </c>
      <c r="I218" s="188">
        <v>6.01</v>
      </c>
    </row>
    <row r="219" spans="1:9" s="16" customFormat="1" ht="15">
      <c r="A219" s="101" t="s">
        <v>158</v>
      </c>
      <c r="B219" s="55" t="s">
        <v>153</v>
      </c>
      <c r="C219" s="236"/>
      <c r="D219" s="236"/>
      <c r="E219" s="127">
        <v>0</v>
      </c>
      <c r="F219" s="127">
        <v>0</v>
      </c>
      <c r="G219" s="141">
        <v>0</v>
      </c>
      <c r="H219" s="186">
        <v>0.79</v>
      </c>
      <c r="I219" s="128">
        <v>0</v>
      </c>
    </row>
    <row r="220" spans="1:9" s="16" customFormat="1" ht="15">
      <c r="A220" s="245" t="s">
        <v>159</v>
      </c>
      <c r="B220" s="55" t="s">
        <v>148</v>
      </c>
      <c r="C220" s="236"/>
      <c r="D220" s="236"/>
      <c r="E220" s="127">
        <v>0</v>
      </c>
      <c r="F220" s="127">
        <v>0</v>
      </c>
      <c r="G220" s="187">
        <v>0.08</v>
      </c>
      <c r="H220" s="127">
        <v>0</v>
      </c>
      <c r="I220" s="128">
        <v>0</v>
      </c>
    </row>
    <row r="221" spans="1:9" s="16" customFormat="1" ht="15">
      <c r="A221" s="228"/>
      <c r="B221" s="55" t="s">
        <v>155</v>
      </c>
      <c r="C221" s="236"/>
      <c r="D221" s="236"/>
      <c r="E221" s="127">
        <v>0</v>
      </c>
      <c r="F221" s="171" t="s">
        <v>203</v>
      </c>
      <c r="G221" s="141">
        <v>0</v>
      </c>
      <c r="H221" s="171">
        <v>0</v>
      </c>
      <c r="I221" s="189">
        <v>0</v>
      </c>
    </row>
    <row r="222" spans="1:9" s="16" customFormat="1" ht="15.5" thickBot="1">
      <c r="A222" s="229"/>
      <c r="B222" s="59" t="s">
        <v>147</v>
      </c>
      <c r="C222" s="235"/>
      <c r="D222" s="235"/>
      <c r="E222" s="190">
        <v>0</v>
      </c>
      <c r="F222" s="118">
        <v>0</v>
      </c>
      <c r="G222" s="191">
        <v>0</v>
      </c>
      <c r="H222" s="192">
        <v>0</v>
      </c>
      <c r="I222" s="193" t="s">
        <v>204</v>
      </c>
    </row>
    <row r="223" spans="1:9" s="16" customFormat="1" ht="30" customHeight="1">
      <c r="A223" s="13" t="s">
        <v>30</v>
      </c>
      <c r="B223" s="2"/>
      <c r="D223" s="30"/>
      <c r="E223" s="31"/>
      <c r="F223" s="31"/>
      <c r="G223" s="31"/>
      <c r="H223" s="31"/>
    </row>
    <row r="224" spans="1:9" s="16" customFormat="1" ht="30" customHeight="1">
      <c r="A224" s="42" t="s">
        <v>31</v>
      </c>
      <c r="B224" s="2"/>
      <c r="C224" s="30"/>
      <c r="D224" s="30"/>
      <c r="E224" s="30"/>
      <c r="F224" s="30"/>
      <c r="G224" s="17"/>
    </row>
    <row r="225" spans="1:9" s="16" customFormat="1" ht="30" customHeight="1">
      <c r="A225" s="42" t="s">
        <v>32</v>
      </c>
      <c r="B225" s="2"/>
      <c r="C225" s="8"/>
      <c r="D225" s="32"/>
      <c r="E225" s="32"/>
      <c r="F225" s="31"/>
    </row>
    <row r="226" spans="1:9" s="16" customFormat="1" ht="9" customHeight="1"/>
    <row r="227" spans="1:9" s="16" customFormat="1" ht="9" customHeight="1">
      <c r="B227" s="2"/>
      <c r="C227" s="8"/>
      <c r="D227" s="8"/>
      <c r="E227" s="31"/>
      <c r="F227" s="31"/>
    </row>
    <row r="228" spans="1:9" s="16" customFormat="1" ht="24" customHeight="1" thickBot="1">
      <c r="A228" s="35" t="s">
        <v>205</v>
      </c>
      <c r="B228" s="1"/>
      <c r="C228" s="1"/>
      <c r="D228" s="1"/>
      <c r="E228" s="1"/>
      <c r="F228" s="1"/>
    </row>
    <row r="229" spans="1:9" s="16" customFormat="1" ht="28" customHeight="1" thickBot="1">
      <c r="A229" s="103" t="s">
        <v>57</v>
      </c>
      <c r="B229" s="105" t="s">
        <v>58</v>
      </c>
      <c r="C229" s="105" t="s">
        <v>59</v>
      </c>
      <c r="D229" s="104" t="s">
        <v>60</v>
      </c>
      <c r="E229" s="104" t="s">
        <v>61</v>
      </c>
      <c r="F229" s="105" t="s">
        <v>62</v>
      </c>
      <c r="G229" s="106" t="s">
        <v>63</v>
      </c>
      <c r="H229" s="106" t="s">
        <v>64</v>
      </c>
      <c r="I229" s="122"/>
    </row>
    <row r="230" spans="1:9" s="16" customFormat="1" ht="15.5" thickTop="1">
      <c r="A230" s="80" t="s">
        <v>160</v>
      </c>
      <c r="B230" s="234" t="s">
        <v>44</v>
      </c>
      <c r="C230" s="194" t="s">
        <v>33</v>
      </c>
      <c r="D230" s="195">
        <v>5.9</v>
      </c>
      <c r="E230" s="195">
        <v>5.3167999999999997</v>
      </c>
      <c r="F230" s="195">
        <v>2.9655</v>
      </c>
      <c r="G230" s="195">
        <v>2.8214000000000001</v>
      </c>
      <c r="H230" s="196">
        <v>1.5456000000000001</v>
      </c>
      <c r="I230" s="122"/>
    </row>
    <row r="231" spans="1:9" s="16" customFormat="1" ht="15.5" thickBot="1">
      <c r="A231" s="81" t="s">
        <v>161</v>
      </c>
      <c r="B231" s="235"/>
      <c r="C231" s="197" t="s">
        <v>168</v>
      </c>
      <c r="D231" s="197">
        <v>100</v>
      </c>
      <c r="E231" s="197">
        <v>100</v>
      </c>
      <c r="F231" s="197">
        <v>100</v>
      </c>
      <c r="G231" s="197">
        <v>100</v>
      </c>
      <c r="H231" s="198">
        <v>100</v>
      </c>
      <c r="I231" s="122"/>
    </row>
    <row r="232" spans="1:9" s="16" customFormat="1" ht="30" customHeight="1">
      <c r="A232" s="13" t="s">
        <v>34</v>
      </c>
      <c r="B232" s="1"/>
      <c r="C232" s="1"/>
      <c r="D232" s="1"/>
      <c r="E232" s="1"/>
      <c r="F232" s="1"/>
    </row>
    <row r="233" spans="1:9" s="5" customFormat="1" ht="15"/>
    <row r="234" spans="1:9" s="5" customFormat="1" ht="15"/>
    <row r="236" spans="1:9" ht="20">
      <c r="A236" s="4"/>
    </row>
  </sheetData>
  <sheetProtection algorithmName="SHA-512" hashValue="ZTb0g6KUI/0rpfJ6fh2nmbjd/yvLsP9LXqesFtH8DReZR9QzOdrQvo17d++yMD0NYqf6/jRN98CM1rspCBpwiA==" saltValue="Gy6m1aq3U/62btrBwlyIow==" spinCount="100000" sheet="1" objects="1" scenarios="1"/>
  <mergeCells count="36">
    <mergeCell ref="B86:B93"/>
    <mergeCell ref="C86:C93"/>
    <mergeCell ref="D31:D53"/>
    <mergeCell ref="A36:B36"/>
    <mergeCell ref="A45:B45"/>
    <mergeCell ref="C47:C53"/>
    <mergeCell ref="A53:B53"/>
    <mergeCell ref="C31:C45"/>
    <mergeCell ref="A32:B32"/>
    <mergeCell ref="B230:B231"/>
    <mergeCell ref="D201:D222"/>
    <mergeCell ref="B192:B196"/>
    <mergeCell ref="C192:C196"/>
    <mergeCell ref="A172:B172"/>
    <mergeCell ref="A173:A180"/>
    <mergeCell ref="A201:A210"/>
    <mergeCell ref="C201:C222"/>
    <mergeCell ref="A211:A218"/>
    <mergeCell ref="A220:A222"/>
    <mergeCell ref="B183:B184"/>
    <mergeCell ref="A4:B4"/>
    <mergeCell ref="C161:C183"/>
    <mergeCell ref="A182:B182"/>
    <mergeCell ref="C129:C130"/>
    <mergeCell ref="B150:B151"/>
    <mergeCell ref="A161:B161"/>
    <mergeCell ref="A162:A170"/>
    <mergeCell ref="B117:B130"/>
    <mergeCell ref="C117:C128"/>
    <mergeCell ref="B99:B111"/>
    <mergeCell ref="B63:B75"/>
    <mergeCell ref="A30:B30"/>
    <mergeCell ref="A31:B31"/>
    <mergeCell ref="A11:A16"/>
    <mergeCell ref="A5:A10"/>
    <mergeCell ref="B23:B24"/>
  </mergeCells>
  <phoneticPr fontId="2"/>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118E7507BEE44F8894A87BEB22F046" ma:contentTypeVersion="14" ma:contentTypeDescription="Create a new document." ma:contentTypeScope="" ma:versionID="15125d1960fd441406c20bee530650b3">
  <xsd:schema xmlns:xsd="http://www.w3.org/2001/XMLSchema" xmlns:xs="http://www.w3.org/2001/XMLSchema" xmlns:p="http://schemas.microsoft.com/office/2006/metadata/properties" xmlns:ns2="b6eb9646-7aad-49e7-846f-4e49a7d5546e" xmlns:ns3="6ae332c7-9b52-4da4-9da8-eef9138c9047" targetNamespace="http://schemas.microsoft.com/office/2006/metadata/properties" ma:root="true" ma:fieldsID="50cf0f23f2aae3149180a2f46e27bb3b" ns2:_="" ns3:_="">
    <xsd:import namespace="b6eb9646-7aad-49e7-846f-4e49a7d5546e"/>
    <xsd:import namespace="6ae332c7-9b52-4da4-9da8-eef9138c904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eb9646-7aad-49e7-846f-4e49a7d554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e0a70e2-fbec-4b54-9418-ec2749e72a70"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ae332c7-9b52-4da4-9da8-eef9138c904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0e9bc32d-fe68-4d28-a802-9d6e46783350}" ma:internalName="TaxCatchAll" ma:showField="CatchAllData" ma:web="6ae332c7-9b52-4da4-9da8-eef9138c90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6eb9646-7aad-49e7-846f-4e49a7d5546e">
      <Terms xmlns="http://schemas.microsoft.com/office/infopath/2007/PartnerControls"/>
    </lcf76f155ced4ddcb4097134ff3c332f>
    <TaxCatchAll xmlns="6ae332c7-9b52-4da4-9da8-eef9138c904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81B3E6A-FC04-4E99-8B64-EF8BA86775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eb9646-7aad-49e7-846f-4e49a7d5546e"/>
    <ds:schemaRef ds:uri="6ae332c7-9b52-4da4-9da8-eef9138c90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D714743-BFF4-47AA-8A95-A4A132B877E6}">
  <ds:schemaRefs>
    <ds:schemaRef ds:uri="http://schemas.openxmlformats.org/package/2006/metadata/core-properties"/>
    <ds:schemaRef ds:uri="http://schemas.microsoft.com/office/2006/documentManagement/types"/>
    <ds:schemaRef ds:uri="http://schemas.microsoft.com/office/infopath/2007/PartnerControls"/>
    <ds:schemaRef ds:uri="http://purl.org/dc/dcmitype/"/>
    <ds:schemaRef ds:uri="6ae332c7-9b52-4da4-9da8-eef9138c9047"/>
    <ds:schemaRef ds:uri="http://schemas.microsoft.com/office/2006/metadata/properties"/>
    <ds:schemaRef ds:uri="http://purl.org/dc/elements/1.1/"/>
    <ds:schemaRef ds:uri="b6eb9646-7aad-49e7-846f-4e49a7d5546e"/>
    <ds:schemaRef ds:uri="http://www.w3.org/XML/1998/namespace"/>
    <ds:schemaRef ds:uri="http://purl.org/dc/terms/"/>
  </ds:schemaRefs>
</ds:datastoreItem>
</file>

<file path=customXml/itemProps3.xml><?xml version="1.0" encoding="utf-8"?>
<ds:datastoreItem xmlns:ds="http://schemas.openxmlformats.org/officeDocument/2006/customXml" ds:itemID="{6BEFD2E5-172F-4D7F-AF7E-2EA09D88769B}">
  <ds:schemaRefs>
    <ds:schemaRef ds:uri="http://schemas.microsoft.com/sharepoint/v3/contenttype/forms"/>
  </ds:schemaRefs>
</ds:datastoreItem>
</file>

<file path=docMetadata/LabelInfo.xml><?xml version="1.0" encoding="utf-8"?>
<clbl:labelList xmlns:clbl="http://schemas.microsoft.com/office/2020/mipLabelMetadata">
  <clbl:label id="{5655302f-85c9-44b7-bc12-807562d22c08}" enabled="0" method="" siteId="{5655302f-85c9-44b7-bc12-807562d22c0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environment-related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Setoue, Daisuke</dc:creator>
  <cp:keywords/>
  <dc:description/>
  <cp:lastModifiedBy>Setoue, Daisuke</cp:lastModifiedBy>
  <cp:revision/>
  <dcterms:created xsi:type="dcterms:W3CDTF">2024-08-20T07:43:50Z</dcterms:created>
  <dcterms:modified xsi:type="dcterms:W3CDTF">2026-09-28T08:02:13Z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0x01010061118E7507BEE44F8894A87BEB22F046</vt:lpwstr>
  </property>
  <property fmtid="{D5CDD505-2E9C-101B-9397-08002B2CF9AE}" pid="3" name="MediaServiceImageTags">
    <vt:lpwstr/>
  </property>
</Properties>
</file>