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07112BEC-5807-428C-B350-B72570453EBE}" xr6:coauthVersionLast="47" xr6:coauthVersionMax="47" xr10:uidLastSave="{00000000-0000-0000-0000-000000000000}"/>
  <bookViews>
    <workbookView xWindow="6525" yWindow="615" windowWidth="17925" windowHeight="14985" xr2:uid="{00000000-000D-0000-FFFF-FFFF00000000}"/>
  </bookViews>
  <sheets>
    <sheet name="Mass Balance" sheetId="1" r:id="rId1"/>
  </sheets>
  <definedNames>
    <definedName name="_xlnm._FilterDatabase" localSheetId="0" hidden="1">'Mass Balance'!$A$2:$R$222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3" i="1" l="1"/>
  <c r="F194" i="1"/>
  <c r="F192" i="1"/>
  <c r="F191" i="1"/>
  <c r="F189" i="1"/>
  <c r="F188" i="1"/>
  <c r="F187" i="1"/>
  <c r="F185" i="1"/>
  <c r="F184" i="1"/>
  <c r="F183" i="1"/>
  <c r="F182" i="1"/>
  <c r="E66" i="1"/>
  <c r="E53" i="1"/>
  <c r="F57" i="1"/>
  <c r="F25" i="1"/>
  <c r="E164" i="1"/>
  <c r="E163" i="1"/>
  <c r="E193" i="1"/>
  <c r="E190" i="1"/>
  <c r="E186" i="1"/>
  <c r="E181" i="1"/>
  <c r="E180" i="1"/>
  <c r="E179" i="1"/>
  <c r="E178" i="1"/>
  <c r="E177" i="1"/>
  <c r="E176" i="1"/>
  <c r="E175" i="1"/>
  <c r="E174" i="1"/>
  <c r="E173" i="1"/>
  <c r="E172" i="1"/>
  <c r="E171" i="1"/>
  <c r="E170" i="1"/>
  <c r="E169" i="1"/>
  <c r="E168" i="1"/>
  <c r="E167" i="1"/>
  <c r="E166" i="1"/>
  <c r="E162" i="1"/>
  <c r="E161" i="1"/>
  <c r="E160" i="1"/>
  <c r="E159" i="1"/>
  <c r="E157" i="1"/>
  <c r="E156" i="1"/>
  <c r="E155" i="1"/>
  <c r="E154" i="1"/>
  <c r="E153" i="1"/>
  <c r="E152" i="1"/>
  <c r="E151" i="1"/>
  <c r="E149" i="1"/>
  <c r="E148" i="1"/>
  <c r="E147" i="1"/>
  <c r="E145" i="1"/>
  <c r="E144" i="1"/>
  <c r="E143" i="1"/>
  <c r="E141" i="1"/>
  <c r="E140" i="1"/>
  <c r="E139" i="1"/>
  <c r="E138" i="1"/>
  <c r="E137" i="1"/>
  <c r="E136" i="1"/>
  <c r="E135" i="1"/>
  <c r="E132" i="1"/>
  <c r="E131" i="1"/>
  <c r="E130" i="1"/>
  <c r="E128" i="1"/>
  <c r="E127" i="1"/>
  <c r="E126" i="1"/>
  <c r="E125" i="1"/>
  <c r="E124" i="1"/>
  <c r="E123" i="1"/>
  <c r="E122" i="1"/>
  <c r="E120" i="1"/>
  <c r="E119" i="1"/>
  <c r="E118" i="1"/>
  <c r="E117" i="1"/>
  <c r="E116" i="1"/>
  <c r="E115" i="1"/>
  <c r="E114" i="1"/>
  <c r="E111" i="1"/>
  <c r="E110" i="1"/>
  <c r="E109" i="1"/>
  <c r="E108" i="1"/>
  <c r="E107" i="1"/>
  <c r="E106" i="1"/>
  <c r="E105" i="1"/>
  <c r="E103" i="1"/>
  <c r="E102" i="1"/>
  <c r="E101" i="1"/>
  <c r="E100" i="1"/>
  <c r="E99" i="1"/>
  <c r="E98" i="1"/>
  <c r="E97" i="1"/>
  <c r="E94" i="1"/>
  <c r="E93" i="1"/>
  <c r="E92" i="1"/>
  <c r="E90" i="1"/>
  <c r="E89" i="1"/>
  <c r="E88" i="1"/>
  <c r="E85" i="1"/>
  <c r="E84" i="1"/>
  <c r="E83" i="1"/>
  <c r="E81" i="1"/>
  <c r="E80" i="1"/>
  <c r="E79" i="1"/>
  <c r="E78" i="1"/>
  <c r="E77" i="1"/>
  <c r="E76" i="1"/>
  <c r="E75" i="1"/>
  <c r="E72" i="1"/>
  <c r="E71" i="1"/>
  <c r="E69" i="1"/>
  <c r="E68" i="1"/>
  <c r="E67" i="1"/>
  <c r="E64" i="1"/>
  <c r="E63" i="1"/>
  <c r="E61" i="1"/>
  <c r="E60" i="1"/>
  <c r="E59" i="1"/>
  <c r="E58" i="1"/>
  <c r="E56" i="1"/>
  <c r="E54" i="1"/>
  <c r="E52" i="1"/>
  <c r="E50" i="1"/>
  <c r="E49" i="1"/>
  <c r="E48" i="1"/>
  <c r="E46" i="1"/>
  <c r="E45" i="1"/>
  <c r="E44" i="1"/>
  <c r="E43" i="1"/>
  <c r="E42" i="1"/>
  <c r="E41" i="1"/>
  <c r="E40" i="1"/>
  <c r="E37" i="1"/>
  <c r="E36" i="1"/>
  <c r="E34" i="1"/>
  <c r="E33" i="1"/>
  <c r="E32" i="1"/>
  <c r="E31" i="1"/>
  <c r="E30" i="1"/>
  <c r="E27" i="1"/>
  <c r="E26" i="1"/>
  <c r="E24" i="1"/>
  <c r="E23" i="1"/>
  <c r="E22" i="1"/>
  <c r="E19" i="1"/>
  <c r="E18" i="1"/>
  <c r="E17" i="1"/>
  <c r="E16" i="1"/>
  <c r="E15" i="1"/>
  <c r="E14" i="1"/>
  <c r="E13" i="1"/>
  <c r="E11" i="1"/>
  <c r="E10" i="1"/>
  <c r="E9" i="1"/>
  <c r="E8" i="1"/>
  <c r="E7" i="1"/>
  <c r="E6" i="1"/>
  <c r="E5" i="1"/>
  <c r="F165" i="1"/>
  <c r="F158" i="1"/>
  <c r="F150" i="1"/>
  <c r="F146" i="1"/>
  <c r="F142" i="1"/>
  <c r="F134" i="1"/>
  <c r="F129" i="1"/>
  <c r="F121" i="1"/>
  <c r="F104" i="1"/>
  <c r="F96" i="1"/>
  <c r="F91" i="1"/>
  <c r="F87" i="1"/>
  <c r="F82" i="1"/>
  <c r="F74" i="1"/>
  <c r="F65" i="1"/>
  <c r="F51" i="1"/>
  <c r="F47" i="1"/>
  <c r="F39" i="1"/>
  <c r="F35" i="1"/>
  <c r="F29" i="1"/>
  <c r="F21" i="1"/>
  <c r="F12" i="1"/>
  <c r="F4" i="1"/>
  <c r="G194" i="1"/>
  <c r="G192" i="1"/>
  <c r="G191" i="1"/>
  <c r="G188" i="1"/>
  <c r="E188" i="1" s="1"/>
  <c r="G187" i="1"/>
  <c r="E187" i="1" s="1"/>
  <c r="E191" i="1" l="1"/>
  <c r="E194" i="1"/>
  <c r="E192" i="1"/>
  <c r="F73" i="1"/>
  <c r="F38" i="1"/>
  <c r="F28" i="1"/>
  <c r="F133" i="1"/>
  <c r="F112" i="1"/>
  <c r="F95" i="1"/>
  <c r="F86" i="1"/>
  <c r="F20" i="1"/>
  <c r="F3" i="1"/>
  <c r="G189" i="1"/>
  <c r="E189" i="1" s="1"/>
  <c r="G185" i="1"/>
  <c r="E185" i="1" s="1"/>
  <c r="G184" i="1"/>
  <c r="E184" i="1" s="1"/>
  <c r="G183" i="1"/>
  <c r="E183" i="1" s="1"/>
  <c r="G182" i="1"/>
  <c r="E182" i="1" s="1"/>
  <c r="G25" i="1"/>
  <c r="E25" i="1" s="1"/>
  <c r="G165" i="1"/>
  <c r="E165" i="1" s="1"/>
  <c r="G158" i="1"/>
  <c r="E158" i="1" s="1"/>
  <c r="G150" i="1"/>
  <c r="E150" i="1" s="1"/>
  <c r="G146" i="1"/>
  <c r="E146" i="1" s="1"/>
  <c r="G134" i="1"/>
  <c r="E134" i="1" s="1"/>
  <c r="G142" i="1"/>
  <c r="E142" i="1" s="1"/>
  <c r="G129" i="1"/>
  <c r="E129" i="1" s="1"/>
  <c r="G121" i="1"/>
  <c r="E121" i="1" s="1"/>
  <c r="G113" i="1"/>
  <c r="E113" i="1" s="1"/>
  <c r="G104" i="1"/>
  <c r="E104" i="1" s="1"/>
  <c r="G96" i="1"/>
  <c r="E96" i="1" s="1"/>
  <c r="G91" i="1"/>
  <c r="E91" i="1" s="1"/>
  <c r="G87" i="1"/>
  <c r="E87" i="1" s="1"/>
  <c r="G82" i="1"/>
  <c r="E82" i="1" s="1"/>
  <c r="G74" i="1"/>
  <c r="E74" i="1" s="1"/>
  <c r="G65" i="1"/>
  <c r="E65" i="1" s="1"/>
  <c r="G57" i="1"/>
  <c r="E57" i="1" s="1"/>
  <c r="G51" i="1"/>
  <c r="E51" i="1" s="1"/>
  <c r="G47" i="1"/>
  <c r="E47" i="1" s="1"/>
  <c r="G39" i="1"/>
  <c r="E39" i="1" s="1"/>
  <c r="G29" i="1"/>
  <c r="E29" i="1" s="1"/>
  <c r="G35" i="1"/>
  <c r="E35" i="1" s="1"/>
  <c r="G21" i="1"/>
  <c r="E21" i="1" s="1"/>
  <c r="G12" i="1"/>
  <c r="E12" i="1" s="1"/>
  <c r="G4" i="1"/>
  <c r="E4" i="1" s="1"/>
  <c r="H87" i="1"/>
  <c r="G133" i="1" l="1"/>
  <c r="E133" i="1" s="1"/>
  <c r="G73" i="1"/>
  <c r="E73" i="1" s="1"/>
  <c r="G28" i="1"/>
  <c r="E28" i="1" s="1"/>
  <c r="G95" i="1"/>
  <c r="E95" i="1" s="1"/>
  <c r="G3" i="1"/>
  <c r="E3" i="1" s="1"/>
  <c r="G112" i="1"/>
  <c r="E112" i="1" s="1"/>
  <c r="G86" i="1"/>
  <c r="E86" i="1" s="1"/>
  <c r="G38" i="1"/>
  <c r="E38" i="1" s="1"/>
  <c r="G20" i="1"/>
  <c r="E20" i="1" s="1"/>
  <c r="H194" i="1"/>
  <c r="H192" i="1"/>
  <c r="H191" i="1"/>
  <c r="H187" i="1"/>
  <c r="H185" i="1"/>
  <c r="H184" i="1"/>
  <c r="H183" i="1"/>
  <c r="H182" i="1"/>
  <c r="H74" i="1"/>
  <c r="H65" i="1"/>
  <c r="H165" i="1"/>
  <c r="H158" i="1"/>
  <c r="H150" i="1"/>
  <c r="H146" i="1"/>
  <c r="H142" i="1"/>
  <c r="H134" i="1"/>
  <c r="H129" i="1"/>
  <c r="H121" i="1"/>
  <c r="H113" i="1"/>
  <c r="H104" i="1"/>
  <c r="H96" i="1"/>
  <c r="H91" i="1"/>
  <c r="H82" i="1"/>
  <c r="H57" i="1"/>
  <c r="H51" i="1"/>
  <c r="H47" i="1"/>
  <c r="H39" i="1"/>
  <c r="H35" i="1"/>
  <c r="H29" i="1"/>
  <c r="H25" i="1"/>
  <c r="H21" i="1"/>
  <c r="H12" i="1"/>
  <c r="H4" i="1"/>
  <c r="I104" i="1"/>
  <c r="I91" i="1"/>
  <c r="I142" i="1"/>
  <c r="I194" i="1"/>
  <c r="I192" i="1"/>
  <c r="I191" i="1"/>
  <c r="I187" i="1"/>
  <c r="I185" i="1"/>
  <c r="I184" i="1"/>
  <c r="I183" i="1"/>
  <c r="I182" i="1"/>
  <c r="I4" i="1"/>
  <c r="I165" i="1"/>
  <c r="I158" i="1"/>
  <c r="I150" i="1"/>
  <c r="I146" i="1"/>
  <c r="I134" i="1"/>
  <c r="I129" i="1"/>
  <c r="I121" i="1"/>
  <c r="I113" i="1"/>
  <c r="I96" i="1"/>
  <c r="I87" i="1"/>
  <c r="I82" i="1"/>
  <c r="I74" i="1"/>
  <c r="I65" i="1"/>
  <c r="I57" i="1"/>
  <c r="I51" i="1"/>
  <c r="I47" i="1"/>
  <c r="I39" i="1"/>
  <c r="I35" i="1"/>
  <c r="I29" i="1"/>
  <c r="I25" i="1"/>
  <c r="I21" i="1"/>
  <c r="I12" i="1"/>
  <c r="J134" i="1"/>
  <c r="I112" i="1" l="1"/>
  <c r="I86" i="1"/>
  <c r="H73" i="1"/>
  <c r="H28" i="1"/>
  <c r="H95" i="1"/>
  <c r="H133" i="1"/>
  <c r="H38" i="1"/>
  <c r="H112" i="1"/>
  <c r="H86" i="1"/>
  <c r="H20" i="1"/>
  <c r="H3" i="1"/>
  <c r="I3" i="1"/>
  <c r="I133" i="1"/>
  <c r="I95" i="1"/>
  <c r="I73" i="1"/>
  <c r="I38" i="1"/>
  <c r="I28" i="1"/>
  <c r="I20" i="1"/>
  <c r="J65" i="1"/>
  <c r="J182" i="1" l="1"/>
  <c r="J194" i="1"/>
  <c r="J192" i="1"/>
  <c r="J191" i="1"/>
  <c r="J187" i="1"/>
  <c r="J185" i="1"/>
  <c r="J184" i="1"/>
  <c r="J183" i="1"/>
  <c r="J165" i="1"/>
  <c r="J158" i="1"/>
  <c r="J150" i="1"/>
  <c r="J142" i="1" l="1"/>
  <c r="J146" i="1"/>
  <c r="J129" i="1"/>
  <c r="J113" i="1"/>
  <c r="J121" i="1"/>
  <c r="J96" i="1"/>
  <c r="J104" i="1"/>
  <c r="J87" i="1"/>
  <c r="J91" i="1"/>
  <c r="J74" i="1"/>
  <c r="J82" i="1"/>
  <c r="J57" i="1"/>
  <c r="J51" i="1"/>
  <c r="J47" i="1"/>
  <c r="J39" i="1"/>
  <c r="J29" i="1"/>
  <c r="J35" i="1"/>
  <c r="J21" i="1"/>
  <c r="J25" i="1"/>
  <c r="J4" i="1"/>
  <c r="J12" i="1"/>
  <c r="J28" i="1" l="1"/>
  <c r="J112" i="1"/>
  <c r="J86" i="1"/>
  <c r="J3" i="1"/>
  <c r="J133" i="1"/>
  <c r="J20" i="1"/>
  <c r="J73" i="1"/>
  <c r="J95" i="1"/>
  <c r="J38" i="1"/>
  <c r="K182" i="1"/>
  <c r="K65" i="1" l="1"/>
  <c r="R194" i="1"/>
  <c r="K192" i="1"/>
  <c r="K191" i="1"/>
  <c r="K183" i="1"/>
  <c r="R186" i="1"/>
  <c r="R187" i="1"/>
  <c r="Q187" i="1"/>
  <c r="P187" i="1"/>
  <c r="O187" i="1"/>
  <c r="Q194" i="1"/>
  <c r="P194" i="1"/>
  <c r="O194" i="1"/>
  <c r="R193" i="1"/>
  <c r="Q193" i="1"/>
  <c r="P193" i="1"/>
  <c r="O193" i="1"/>
  <c r="R192" i="1"/>
  <c r="Q192" i="1"/>
  <c r="P192" i="1"/>
  <c r="O192" i="1"/>
  <c r="R191" i="1"/>
  <c r="Q191" i="1"/>
  <c r="P191" i="1"/>
  <c r="O191" i="1"/>
  <c r="M194" i="1"/>
  <c r="L194" i="1"/>
  <c r="K194" i="1"/>
  <c r="N194" i="1"/>
  <c r="N193" i="1"/>
  <c r="N192" i="1"/>
  <c r="N191" i="1"/>
  <c r="N190" i="1"/>
  <c r="N187" i="1"/>
  <c r="M192" i="1"/>
  <c r="L192" i="1"/>
  <c r="M191" i="1"/>
  <c r="L191" i="1"/>
  <c r="M190" i="1"/>
  <c r="L190" i="1"/>
  <c r="K190" i="1"/>
  <c r="M187" i="1"/>
  <c r="L187" i="1"/>
  <c r="K187" i="1"/>
  <c r="R184" i="1"/>
  <c r="R183" i="1"/>
  <c r="R182" i="1"/>
  <c r="Q185" i="1"/>
  <c r="P185" i="1"/>
  <c r="O185" i="1"/>
  <c r="N185" i="1"/>
  <c r="M185" i="1"/>
  <c r="L185" i="1"/>
  <c r="K185" i="1"/>
  <c r="Q184" i="1"/>
  <c r="P184" i="1"/>
  <c r="O184" i="1"/>
  <c r="N184" i="1"/>
  <c r="M184" i="1"/>
  <c r="L184" i="1"/>
  <c r="K184" i="1"/>
  <c r="Q183" i="1"/>
  <c r="P183" i="1"/>
  <c r="O183" i="1"/>
  <c r="N183" i="1"/>
  <c r="M183" i="1"/>
  <c r="L183" i="1"/>
  <c r="Q182" i="1"/>
  <c r="P182" i="1"/>
  <c r="O182" i="1"/>
  <c r="N182" i="1"/>
  <c r="M182" i="1"/>
  <c r="L182" i="1"/>
  <c r="K150" i="1"/>
  <c r="K158" i="1"/>
  <c r="K165" i="1"/>
  <c r="K146" i="1"/>
  <c r="K129" i="1"/>
  <c r="K113" i="1"/>
  <c r="K121" i="1"/>
  <c r="K96" i="1"/>
  <c r="K104" i="1"/>
  <c r="K87" i="1"/>
  <c r="K91" i="1"/>
  <c r="K74" i="1"/>
  <c r="K82" i="1"/>
  <c r="K57" i="1"/>
  <c r="K51" i="1"/>
  <c r="K134" i="1"/>
  <c r="K142" i="1"/>
  <c r="K39" i="1"/>
  <c r="K47" i="1"/>
  <c r="K21" i="1"/>
  <c r="K25" i="1"/>
  <c r="K35" i="1"/>
  <c r="K29" i="1"/>
  <c r="K12" i="1"/>
  <c r="K4" i="1"/>
  <c r="K28" i="1" l="1"/>
  <c r="K73" i="1"/>
  <c r="K86" i="1"/>
  <c r="K95" i="1"/>
  <c r="K3" i="1"/>
  <c r="K112" i="1"/>
  <c r="K20" i="1"/>
  <c r="K133" i="1"/>
  <c r="K38" i="1"/>
  <c r="R121" i="1" l="1"/>
  <c r="Q121" i="1"/>
  <c r="P121" i="1"/>
  <c r="O121" i="1"/>
  <c r="N121" i="1"/>
  <c r="M121" i="1"/>
  <c r="L121" i="1"/>
  <c r="R113" i="1"/>
  <c r="Q113" i="1"/>
  <c r="P113" i="1"/>
  <c r="O113" i="1"/>
  <c r="N113" i="1"/>
  <c r="M113" i="1"/>
  <c r="L113" i="1"/>
  <c r="R112" i="1" l="1"/>
  <c r="O112" i="1"/>
  <c r="N112" i="1"/>
  <c r="M112" i="1"/>
  <c r="Q112" i="1"/>
  <c r="P112" i="1"/>
  <c r="L112" i="1"/>
  <c r="M51" i="1"/>
  <c r="L51" i="1"/>
  <c r="L165" i="1" l="1"/>
  <c r="L158" i="1"/>
  <c r="L150" i="1"/>
  <c r="L146" i="1"/>
  <c r="L142" i="1"/>
  <c r="L134" i="1"/>
  <c r="L129" i="1"/>
  <c r="L104" i="1"/>
  <c r="L96" i="1"/>
  <c r="L91" i="1"/>
  <c r="L87" i="1"/>
  <c r="L82" i="1"/>
  <c r="L74" i="1"/>
  <c r="L65" i="1"/>
  <c r="L57" i="1"/>
  <c r="L47" i="1"/>
  <c r="L39" i="1"/>
  <c r="L35" i="1"/>
  <c r="L29" i="1"/>
  <c r="L25" i="1"/>
  <c r="L21" i="1"/>
  <c r="L12" i="1"/>
  <c r="L4" i="1"/>
  <c r="L86" i="1" l="1"/>
  <c r="L133" i="1"/>
  <c r="L95" i="1"/>
  <c r="L73" i="1"/>
  <c r="L38" i="1"/>
  <c r="L28" i="1"/>
  <c r="L20" i="1"/>
  <c r="L3" i="1"/>
  <c r="Q51" i="1"/>
  <c r="P51" i="1"/>
  <c r="O51" i="1"/>
  <c r="N51" i="1"/>
  <c r="M65" i="1" l="1"/>
  <c r="M165" i="1" l="1"/>
  <c r="M158" i="1"/>
  <c r="M150" i="1"/>
  <c r="M146" i="1"/>
  <c r="M129" i="1"/>
  <c r="M104" i="1"/>
  <c r="M96" i="1"/>
  <c r="M91" i="1"/>
  <c r="M87" i="1"/>
  <c r="M82" i="1"/>
  <c r="M74" i="1"/>
  <c r="M57" i="1"/>
  <c r="M142" i="1"/>
  <c r="M134" i="1"/>
  <c r="M47" i="1"/>
  <c r="M39" i="1"/>
  <c r="M35" i="1"/>
  <c r="M29" i="1"/>
  <c r="M25" i="1"/>
  <c r="M21" i="1"/>
  <c r="M12" i="1"/>
  <c r="M4" i="1"/>
  <c r="M73" i="1" l="1"/>
  <c r="M95" i="1"/>
  <c r="M86" i="1"/>
  <c r="M133" i="1"/>
  <c r="M38" i="1"/>
  <c r="M28" i="1"/>
  <c r="M20" i="1"/>
  <c r="M3" i="1"/>
  <c r="P165" i="1" l="1"/>
  <c r="R165" i="1" l="1"/>
  <c r="Q165" i="1"/>
  <c r="O165" i="1"/>
  <c r="N165" i="1"/>
  <c r="R158" i="1"/>
  <c r="Q158" i="1"/>
  <c r="P158" i="1"/>
  <c r="O158" i="1"/>
  <c r="N158" i="1"/>
  <c r="R150" i="1"/>
  <c r="Q150" i="1"/>
  <c r="P150" i="1"/>
  <c r="O150" i="1"/>
  <c r="N150" i="1"/>
  <c r="R146" i="1"/>
  <c r="Q146" i="1"/>
  <c r="P146" i="1"/>
  <c r="O146" i="1"/>
  <c r="N146" i="1"/>
  <c r="R142" i="1"/>
  <c r="Q142" i="1"/>
  <c r="P142" i="1"/>
  <c r="O142" i="1"/>
  <c r="R134" i="1"/>
  <c r="Q134" i="1"/>
  <c r="P134" i="1"/>
  <c r="O134" i="1"/>
  <c r="N142" i="1"/>
  <c r="N134" i="1"/>
  <c r="N133" i="1" s="1"/>
  <c r="P129" i="1"/>
  <c r="N129" i="1"/>
  <c r="R104" i="1"/>
  <c r="Q104" i="1"/>
  <c r="P104" i="1"/>
  <c r="O104" i="1"/>
  <c r="N104" i="1"/>
  <c r="R133" i="1" l="1"/>
  <c r="Q133" i="1"/>
  <c r="O133" i="1"/>
  <c r="P133" i="1"/>
  <c r="N96" i="1"/>
  <c r="R96" i="1"/>
  <c r="R95" i="1" s="1"/>
  <c r="Q96" i="1"/>
  <c r="Q95" i="1" s="1"/>
  <c r="P96" i="1"/>
  <c r="O96" i="1"/>
  <c r="O95" i="1" s="1"/>
  <c r="N91" i="1"/>
  <c r="R91" i="1"/>
  <c r="Q91" i="1"/>
  <c r="P91" i="1"/>
  <c r="O91" i="1"/>
  <c r="R87" i="1"/>
  <c r="Q87" i="1"/>
  <c r="P87" i="1"/>
  <c r="O87" i="1"/>
  <c r="N87" i="1"/>
  <c r="R82" i="1"/>
  <c r="Q82" i="1"/>
  <c r="P82" i="1"/>
  <c r="O82" i="1"/>
  <c r="N82" i="1"/>
  <c r="R74" i="1"/>
  <c r="Q74" i="1"/>
  <c r="P74" i="1"/>
  <c r="O74" i="1"/>
  <c r="N74" i="1"/>
  <c r="R65" i="1"/>
  <c r="Q65" i="1"/>
  <c r="P65" i="1"/>
  <c r="O65" i="1"/>
  <c r="N65" i="1"/>
  <c r="R57" i="1"/>
  <c r="Q57" i="1"/>
  <c r="P57" i="1"/>
  <c r="O57" i="1"/>
  <c r="N57" i="1"/>
  <c r="R47" i="1"/>
  <c r="Q47" i="1"/>
  <c r="P47" i="1"/>
  <c r="O47" i="1"/>
  <c r="N47" i="1"/>
  <c r="N39" i="1"/>
  <c r="R39" i="1"/>
  <c r="Q39" i="1"/>
  <c r="P39" i="1"/>
  <c r="O39" i="1"/>
  <c r="N35" i="1"/>
  <c r="R29" i="1"/>
  <c r="Q29" i="1"/>
  <c r="P29" i="1"/>
  <c r="O29" i="1"/>
  <c r="N29" i="1"/>
  <c r="R25" i="1"/>
  <c r="Q25" i="1"/>
  <c r="P25" i="1"/>
  <c r="O25" i="1"/>
  <c r="N25" i="1"/>
  <c r="R21" i="1"/>
  <c r="Q21" i="1"/>
  <c r="P21" i="1"/>
  <c r="O21" i="1"/>
  <c r="N21" i="1"/>
  <c r="R12" i="1"/>
  <c r="Q12" i="1"/>
  <c r="P12" i="1"/>
  <c r="O12" i="1"/>
  <c r="N12" i="1"/>
  <c r="R4" i="1"/>
  <c r="Q4" i="1"/>
  <c r="P4" i="1"/>
  <c r="O4" i="1"/>
  <c r="N4" i="1"/>
  <c r="O20" i="1" l="1"/>
  <c r="R86" i="1"/>
  <c r="O38" i="1"/>
  <c r="N73" i="1"/>
  <c r="Q73" i="1"/>
  <c r="N28" i="1"/>
  <c r="R73" i="1"/>
  <c r="N20" i="1"/>
  <c r="R20" i="1"/>
  <c r="O86" i="1"/>
  <c r="N95" i="1"/>
  <c r="N38" i="1"/>
  <c r="R38" i="1"/>
  <c r="P38" i="1"/>
  <c r="N86" i="1"/>
  <c r="Q20" i="1"/>
  <c r="Q38" i="1"/>
  <c r="O73" i="1"/>
  <c r="Q86" i="1"/>
  <c r="P95" i="1"/>
  <c r="P86" i="1"/>
  <c r="P73" i="1"/>
  <c r="P20" i="1"/>
  <c r="R35" i="1"/>
  <c r="R28" i="1" s="1"/>
  <c r="Q35" i="1"/>
  <c r="Q28" i="1" s="1"/>
  <c r="P35" i="1"/>
  <c r="P28" i="1" s="1"/>
  <c r="O35" i="1"/>
  <c r="O28" i="1" s="1"/>
  <c r="Q3" i="1" l="1"/>
  <c r="R3" i="1"/>
  <c r="P3" i="1"/>
  <c r="O3" i="1"/>
  <c r="N3" i="1"/>
  <c r="O129" i="1" l="1"/>
</calcChain>
</file>

<file path=xl/sharedStrings.xml><?xml version="1.0" encoding="utf-8"?>
<sst xmlns="http://schemas.openxmlformats.org/spreadsheetml/2006/main" count="289" uniqueCount="108">
  <si>
    <t>In/Out</t>
  </si>
  <si>
    <t>MWh</t>
  </si>
  <si>
    <r>
      <t>m</t>
    </r>
    <r>
      <rPr>
        <b/>
        <vertAlign val="superscript"/>
        <sz val="10"/>
        <color theme="0"/>
        <rFont val="Meiryo UI"/>
        <family val="3"/>
        <charset val="128"/>
      </rPr>
      <t>3</t>
    </r>
    <phoneticPr fontId="3"/>
  </si>
  <si>
    <t>kℓ</t>
  </si>
  <si>
    <t>MWh</t>
    <phoneticPr fontId="3"/>
  </si>
  <si>
    <t>kg</t>
    <phoneticPr fontId="3"/>
  </si>
  <si>
    <t>t</t>
  </si>
  <si>
    <t>Output</t>
  </si>
  <si>
    <r>
      <t>NOx</t>
    </r>
    <r>
      <rPr>
        <b/>
        <vertAlign val="superscript"/>
        <sz val="10"/>
        <color theme="0"/>
        <rFont val="Meiryo UI"/>
        <family val="3"/>
        <charset val="128"/>
      </rPr>
      <t>*8</t>
    </r>
    <phoneticPr fontId="3"/>
  </si>
  <si>
    <r>
      <t>SOｘ</t>
    </r>
    <r>
      <rPr>
        <b/>
        <vertAlign val="superscript"/>
        <sz val="10"/>
        <color theme="0"/>
        <rFont val="Meiryo UI"/>
        <family val="3"/>
        <charset val="128"/>
      </rPr>
      <t>*8</t>
    </r>
    <phoneticPr fontId="3"/>
  </si>
  <si>
    <t>BOD</t>
  </si>
  <si>
    <t>kg</t>
  </si>
  <si>
    <t>%</t>
    <phoneticPr fontId="3"/>
  </si>
  <si>
    <t>Input</t>
    <phoneticPr fontId="3"/>
  </si>
  <si>
    <t>Item</t>
    <phoneticPr fontId="2"/>
  </si>
  <si>
    <t>Unit</t>
    <phoneticPr fontId="2"/>
  </si>
  <si>
    <t>Electricity</t>
    <phoneticPr fontId="2"/>
  </si>
  <si>
    <t>Group – Global</t>
    <phoneticPr fontId="3"/>
  </si>
  <si>
    <t>Group – Japan</t>
    <phoneticPr fontId="2"/>
  </si>
  <si>
    <t>Atsugi site</t>
  </si>
  <si>
    <t>Hiratsuka site</t>
  </si>
  <si>
    <t>Tanasawa site</t>
  </si>
  <si>
    <t>Tohoku site</t>
  </si>
  <si>
    <t>Kawasaki site</t>
    <phoneticPr fontId="3"/>
  </si>
  <si>
    <t>Tsuruoka site</t>
    <phoneticPr fontId="3"/>
  </si>
  <si>
    <t>Sales Bases, etc</t>
  </si>
  <si>
    <t>Group – Outside Japan</t>
  </si>
  <si>
    <t xml:space="preserve">Anritsu Company (US) </t>
    <phoneticPr fontId="3"/>
  </si>
  <si>
    <t>Anritsu A/S (DK)</t>
    <phoneticPr fontId="3"/>
  </si>
  <si>
    <t xml:space="preserve">Anritsu Ltd. (UK) </t>
    <phoneticPr fontId="3"/>
  </si>
  <si>
    <t>Anritsu Solutions S.R.L.（RO）</t>
    <phoneticPr fontId="3"/>
  </si>
  <si>
    <t>Anritsu Infivis Inc.（US）</t>
    <phoneticPr fontId="3"/>
  </si>
  <si>
    <t>Anritsu Infivis（Thailand） Co.,LTD.（TH）</t>
    <phoneticPr fontId="3"/>
  </si>
  <si>
    <t>Anritsu Industrial Systems（Shanghai）Co.,LTD.（CN）</t>
    <phoneticPr fontId="3"/>
  </si>
  <si>
    <t>Gas</t>
    <phoneticPr fontId="2"/>
  </si>
  <si>
    <t>（City gas, LPG）</t>
    <phoneticPr fontId="3"/>
  </si>
  <si>
    <t>Group – Global</t>
  </si>
  <si>
    <t>Group – Japan</t>
  </si>
  <si>
    <t>Anritsu Company (US)</t>
  </si>
  <si>
    <t>Anritsu Ltd. (UK)</t>
  </si>
  <si>
    <t>Fuels including Petroleum</t>
    <phoneticPr fontId="2"/>
  </si>
  <si>
    <r>
      <t>District heating</t>
    </r>
    <r>
      <rPr>
        <b/>
        <vertAlign val="superscript"/>
        <sz val="10"/>
        <color theme="0"/>
        <rFont val="Meiryo UI"/>
        <family val="3"/>
        <charset val="128"/>
      </rPr>
      <t>*4</t>
    </r>
    <phoneticPr fontId="3"/>
  </si>
  <si>
    <t>Anritsu A/S (DK)</t>
  </si>
  <si>
    <t>Water</t>
    <phoneticPr fontId="2"/>
  </si>
  <si>
    <t>Chemical substances</t>
    <phoneticPr fontId="3"/>
  </si>
  <si>
    <t>（HFC,PFC,N2O,etc.）</t>
  </si>
  <si>
    <t>Chemical Substances*5</t>
  </si>
  <si>
    <t>（Under legal regulations：</t>
    <phoneticPr fontId="3"/>
  </si>
  <si>
    <t>poisons, hazardous materials,</t>
    <phoneticPr fontId="3"/>
  </si>
  <si>
    <t xml:space="preserve">organic solvents, specified </t>
    <phoneticPr fontId="3"/>
  </si>
  <si>
    <t>chemical substances)</t>
    <phoneticPr fontId="3"/>
  </si>
  <si>
    <t>Tanasawa site</t>
    <phoneticPr fontId="3"/>
  </si>
  <si>
    <t>（PRTR）</t>
    <phoneticPr fontId="3"/>
  </si>
  <si>
    <t>Chemical Substances</t>
    <phoneticPr fontId="2"/>
  </si>
  <si>
    <t>Paper</t>
    <phoneticPr fontId="2"/>
  </si>
  <si>
    <t xml:space="preserve"> (Copy paper) </t>
    <phoneticPr fontId="3"/>
  </si>
  <si>
    <t>Packaging material</t>
    <phoneticPr fontId="2"/>
  </si>
  <si>
    <r>
      <t>CO</t>
    </r>
    <r>
      <rPr>
        <b/>
        <vertAlign val="subscript"/>
        <sz val="10"/>
        <color theme="0"/>
        <rFont val="Meiryo UI"/>
        <family val="3"/>
        <charset val="128"/>
      </rPr>
      <t>2</t>
    </r>
    <r>
      <rPr>
        <b/>
        <sz val="10"/>
        <color theme="0"/>
        <rFont val="Meiryo UI"/>
        <family val="3"/>
        <charset val="128"/>
      </rPr>
      <t>（Market-based）</t>
    </r>
    <r>
      <rPr>
        <b/>
        <vertAlign val="superscript"/>
        <sz val="10"/>
        <color indexed="9"/>
        <rFont val="Meiryo UI"/>
        <family val="3"/>
        <charset val="128"/>
      </rPr>
      <t>*6</t>
    </r>
    <phoneticPr fontId="3"/>
  </si>
  <si>
    <t>Anritsu Solutions S.R.L.（RO）</t>
  </si>
  <si>
    <t>Anritsu Infivis Inc.（US）</t>
  </si>
  <si>
    <t>Anritsu Infivis（Thailand） Co.,LTD.（TH）</t>
  </si>
  <si>
    <t>Anritsu Industrial Systems（Shanghai）Co.,LTD.（CN）</t>
  </si>
  <si>
    <r>
      <t>CO</t>
    </r>
    <r>
      <rPr>
        <b/>
        <vertAlign val="subscript"/>
        <sz val="10"/>
        <color theme="0"/>
        <rFont val="Meiryo UI"/>
        <family val="3"/>
        <charset val="128"/>
      </rPr>
      <t>2</t>
    </r>
    <r>
      <rPr>
        <b/>
        <sz val="10"/>
        <color theme="0"/>
        <rFont val="Meiryo UI"/>
        <family val="3"/>
        <charset val="128"/>
      </rPr>
      <t>（Location-based）</t>
    </r>
    <r>
      <rPr>
        <b/>
        <vertAlign val="superscript"/>
        <sz val="10"/>
        <color indexed="9"/>
        <rFont val="Meiryo UI"/>
        <family val="3"/>
        <charset val="128"/>
      </rPr>
      <t>*7</t>
    </r>
    <phoneticPr fontId="3"/>
  </si>
  <si>
    <r>
      <t>Water discharge</t>
    </r>
    <r>
      <rPr>
        <b/>
        <vertAlign val="superscript"/>
        <sz val="10"/>
        <color theme="0"/>
        <rFont val="Meiryo UI"/>
        <family val="3"/>
        <charset val="128"/>
      </rPr>
      <t>*9</t>
    </r>
    <phoneticPr fontId="2"/>
  </si>
  <si>
    <t>General waste (Japan)</t>
    <phoneticPr fontId="2"/>
  </si>
  <si>
    <t>Industrial waste (Japan)</t>
    <phoneticPr fontId="2"/>
  </si>
  <si>
    <t>Waste (Overseas)</t>
    <phoneticPr fontId="2"/>
  </si>
  <si>
    <t>Recycling rate</t>
    <phoneticPr fontId="2"/>
  </si>
  <si>
    <t>Non-Recycling rate</t>
    <phoneticPr fontId="2"/>
  </si>
  <si>
    <t>*1：No data is available for boxes shaded in grey.</t>
    <phoneticPr fontId="3"/>
  </si>
  <si>
    <t>*2：Since fiscal 2014, all data that we collected have been disclosed. (Fiscal 2013 data also have been disclosed retroactively).</t>
    <phoneticPr fontId="3"/>
  </si>
  <si>
    <t xml:space="preserve">       Data for the Denmark site have not been listed since fiscal 2016 due to the closure of the site.</t>
    <phoneticPr fontId="3"/>
  </si>
  <si>
    <t xml:space="preserve">       Due to the review of SBT due to the addition of Takasago Manufacturing Co., Ltd. to the Anritsu Group, starting in fiscal 2021, </t>
    <phoneticPr fontId="3"/>
  </si>
  <si>
    <t xml:space="preserve">       the Kawasaki area, Tsuruoka area, Anritsu Solutions S.R.L. (RO), Anritsu Infivis Inc. (US), Anritsu Infivis (Thailand) Co. ,LTD. (TH)</t>
    <phoneticPr fontId="3"/>
  </si>
  <si>
    <t xml:space="preserve">       and Anritsu Industrial Systems (Shanghai) Co.,LTD. (China) have been added.</t>
    <phoneticPr fontId="3"/>
  </si>
  <si>
    <t>*4：Heating generated by hot water and supplied to the region</t>
    <phoneticPr fontId="3"/>
  </si>
  <si>
    <t>*5：The data does not include A-type heavy oil using as fuel.</t>
    <phoneticPr fontId="3"/>
  </si>
  <si>
    <r>
      <t>*6：The CO</t>
    </r>
    <r>
      <rPr>
        <sz val="6"/>
        <color theme="1"/>
        <rFont val="Meiryo UI"/>
        <family val="3"/>
        <charset val="128"/>
      </rPr>
      <t>2</t>
    </r>
    <r>
      <rPr>
        <sz val="10"/>
        <color theme="1"/>
        <rFont val="Meiryo UI"/>
        <family val="3"/>
        <charset val="128"/>
      </rPr>
      <t xml:space="preserve"> emission coefficients (Market based) with the electricity usage are as follows.</t>
    </r>
    <phoneticPr fontId="3"/>
  </si>
  <si>
    <r>
      <t xml:space="preserve">          ・Japan："The CO</t>
    </r>
    <r>
      <rPr>
        <sz val="6"/>
        <color theme="1"/>
        <rFont val="Meiryo UI"/>
        <family val="3"/>
        <charset val="128"/>
      </rPr>
      <t>2</t>
    </r>
    <r>
      <rPr>
        <sz val="10"/>
        <color theme="1"/>
        <rFont val="Meiryo UI"/>
        <family val="3"/>
        <charset val="128"/>
      </rPr>
      <t xml:space="preserve"> emission coefficients according to the electric power company" in "Systems for Calculation, Reporting, and Public Disclosure of Greenhouse Gas Emissions" by Ministry of the Environment</t>
    </r>
    <phoneticPr fontId="3"/>
  </si>
  <si>
    <r>
      <t xml:space="preserve">          ・US and RO：The CO</t>
    </r>
    <r>
      <rPr>
        <sz val="6"/>
        <color theme="1"/>
        <rFont val="Meiryo UI"/>
        <family val="3"/>
        <charset val="128"/>
      </rPr>
      <t>2</t>
    </r>
    <r>
      <rPr>
        <sz val="10"/>
        <color theme="1"/>
        <rFont val="Meiryo UI"/>
        <family val="3"/>
        <charset val="128"/>
      </rPr>
      <t xml:space="preserve"> emission coefficient from the purchasing electric power company</t>
    </r>
    <phoneticPr fontId="3"/>
  </si>
  <si>
    <r>
      <t xml:space="preserve">          ・DK：The representing value of "The CO</t>
    </r>
    <r>
      <rPr>
        <sz val="6"/>
        <color theme="1"/>
        <rFont val="Meiryo UI"/>
        <family val="3"/>
        <charset val="128"/>
      </rPr>
      <t>2</t>
    </r>
    <r>
      <rPr>
        <sz val="10"/>
        <color theme="1"/>
        <rFont val="Meiryo UI"/>
        <family val="3"/>
        <charset val="128"/>
      </rPr>
      <t xml:space="preserve"> emission coefficients according to the electric power company" in "Systems for Calculation, Reporting, and Public Disclosure of Greenhouse Gas Emissions" by Ministry of the Environment</t>
    </r>
    <phoneticPr fontId="3"/>
  </si>
  <si>
    <r>
      <t xml:space="preserve">          ・UK：The CO</t>
    </r>
    <r>
      <rPr>
        <sz val="6"/>
        <color theme="1"/>
        <rFont val="Meiryo UI"/>
        <family val="3"/>
        <charset val="128"/>
      </rPr>
      <t>2</t>
    </r>
    <r>
      <rPr>
        <sz val="10"/>
        <color theme="1"/>
        <rFont val="Meiryo UI"/>
        <family val="3"/>
        <charset val="128"/>
      </rPr>
      <t xml:space="preserve"> emission coefficient in BEIS "GOVERNMENT GHG CONVERSION FACTORS FOR COMPANY REPORTING"</t>
    </r>
    <phoneticPr fontId="3"/>
  </si>
  <si>
    <t xml:space="preserve">          ・TH,CN：The CO2 emission coefficient from “Our World In Data”</t>
    <phoneticPr fontId="3"/>
  </si>
  <si>
    <t xml:space="preserve">       Calculations for energy sources other than electricity for sites both in and outside Japan are based on the emission coefficient under "Systems for Calculation, Reporting, and Public Disclosure of Greenhouse Gas Emissions" by Ministry of the Environment</t>
    <phoneticPr fontId="3"/>
  </si>
  <si>
    <r>
      <t xml:space="preserve">       The data include GHGs other than CO</t>
    </r>
    <r>
      <rPr>
        <sz val="6"/>
        <color theme="1"/>
        <rFont val="Meiryo UI"/>
        <family val="3"/>
        <charset val="128"/>
      </rPr>
      <t>2</t>
    </r>
    <r>
      <rPr>
        <sz val="10"/>
        <color theme="1"/>
        <rFont val="Meiryo UI"/>
        <family val="3"/>
        <charset val="128"/>
      </rPr>
      <t>, which have been converted to CO</t>
    </r>
    <r>
      <rPr>
        <sz val="6"/>
        <color theme="1"/>
        <rFont val="Meiryo UI"/>
        <family val="3"/>
        <charset val="128"/>
      </rPr>
      <t>2</t>
    </r>
    <r>
      <rPr>
        <sz val="10"/>
        <color theme="1"/>
        <rFont val="Meiryo UI"/>
        <family val="3"/>
        <charset val="128"/>
      </rPr>
      <t xml:space="preserve"> emission equivalent.</t>
    </r>
    <phoneticPr fontId="3"/>
  </si>
  <si>
    <r>
      <t>*7：The CO</t>
    </r>
    <r>
      <rPr>
        <sz val="6"/>
        <color theme="1"/>
        <rFont val="Meiryo UI"/>
        <family val="3"/>
        <charset val="128"/>
      </rPr>
      <t>2</t>
    </r>
    <r>
      <rPr>
        <sz val="10"/>
        <color theme="1"/>
        <rFont val="Meiryo UI"/>
        <family val="3"/>
        <charset val="128"/>
      </rPr>
      <t xml:space="preserve"> emission coefficients (Location based) with the electricity usage are as follows.</t>
    </r>
    <phoneticPr fontId="3"/>
  </si>
  <si>
    <r>
      <t xml:space="preserve">          ・Japan and DK：The representing value of "The CO</t>
    </r>
    <r>
      <rPr>
        <sz val="6"/>
        <color theme="1"/>
        <rFont val="Meiryo UI"/>
        <family val="3"/>
        <charset val="128"/>
      </rPr>
      <t>2</t>
    </r>
    <r>
      <rPr>
        <sz val="10"/>
        <color theme="1"/>
        <rFont val="Meiryo UI"/>
        <family val="3"/>
        <charset val="128"/>
      </rPr>
      <t xml:space="preserve"> emission coefficients according to the electric power company" in "Systems for Calculation, Reporting, and Public Disclosure of Greenhouse Gas Emissions" by Ministry of the Environment</t>
    </r>
    <phoneticPr fontId="3"/>
  </si>
  <si>
    <r>
      <t xml:space="preserve">          ・US：The CO</t>
    </r>
    <r>
      <rPr>
        <sz val="6"/>
        <color theme="1"/>
        <rFont val="Meiryo UI"/>
        <family val="3"/>
        <charset val="128"/>
      </rPr>
      <t>2</t>
    </r>
    <r>
      <rPr>
        <sz val="10"/>
        <color theme="1"/>
        <rFont val="Meiryo UI"/>
        <family val="3"/>
        <charset val="128"/>
      </rPr>
      <t xml:space="preserve"> emission coefficient in EPA "Emissions &amp; Generation Resource Integrated Database (eGRID)"</t>
    </r>
    <phoneticPr fontId="3"/>
  </si>
  <si>
    <t xml:space="preserve">          ・RO,TH and CN：The CO2 emission coefficient from “Our World In Data”</t>
    <phoneticPr fontId="3"/>
  </si>
  <si>
    <t xml:space="preserve">*8：The annualized NOx and SOx emissions have been calculated using the figures captured once a year. </t>
    <phoneticPr fontId="3"/>
  </si>
  <si>
    <t>*9：Water discharge by destination：The Tohoku site exhausts drainage in the river, the every sites except for the Tohoku site exhaust in the sewer.</t>
    <phoneticPr fontId="3"/>
  </si>
  <si>
    <t>（Percentage changes from Fy2022）</t>
    <phoneticPr fontId="3"/>
  </si>
  <si>
    <t>FY2023</t>
    <phoneticPr fontId="3"/>
  </si>
  <si>
    <t>FY2022</t>
    <phoneticPr fontId="3"/>
  </si>
  <si>
    <t>FY2021</t>
    <phoneticPr fontId="3"/>
  </si>
  <si>
    <t>FY2020</t>
    <phoneticPr fontId="3"/>
  </si>
  <si>
    <t>FY2019</t>
    <phoneticPr fontId="3"/>
  </si>
  <si>
    <t>FY2018</t>
    <phoneticPr fontId="3"/>
  </si>
  <si>
    <t>FY2017</t>
    <phoneticPr fontId="3"/>
  </si>
  <si>
    <t>FY2016</t>
    <phoneticPr fontId="3"/>
  </si>
  <si>
    <t>FY2015</t>
    <phoneticPr fontId="3"/>
  </si>
  <si>
    <t>FY2014</t>
    <phoneticPr fontId="3"/>
  </si>
  <si>
    <t>FY2013</t>
    <phoneticPr fontId="3"/>
  </si>
  <si>
    <t>FY2012</t>
    <phoneticPr fontId="3"/>
  </si>
  <si>
    <t>FY2011</t>
    <phoneticPr fontId="3"/>
  </si>
  <si>
    <t>Anritsu Group Environmental Impact Data</t>
    <phoneticPr fontId="3"/>
  </si>
  <si>
    <t xml:space="preserve">*3：Data for the Tanasawa site have not been listed since fiscal 2012 due to the closure of the Tanasawa site subsequent to concentrating ANRITSU DEVICES CO., LTD. operations at the Atsugi site. </t>
    <phoneticPr fontId="3"/>
  </si>
  <si>
    <t xml:space="preserve">       Data for the Hiratsuka site have been added since fiscal 2012 due to the opening of a new plant by ANRITSU TECHMAC CO., LTD (former AT TECHMAC CO., LTD. Hiratsuka City, Kanagawa Prefecture) and the addition of the Hiratsuka site.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</si>
</sst>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Red]\-#,##0.0\ "/>
    <numFmt numFmtId="178" formatCode="#,##0.0_);[Red]\(#,##0.0\)"/>
  </numFmts>
  <fonts count="15" x14ac:knownFonts="1">
    <font>
      <sz val="11"/>
      <color theme="1"/>
      <name val="ＭＳ Ｐゴシック"/>
      <family val="3"/>
      <charset val="128"/>
      <scheme val="minor"/>
    </font>
    <font>
      <sz val="10"/>
      <color theme="1"/>
      <name val="Meiryo UI"/>
      <family val="2"/>
      <charset val="128"/>
    </font>
    <font>
      <b/>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4"/>
      <color theme="1"/>
      <name val="Meiryo UI"/>
      <family val="3"/>
      <charset val="128"/>
    </font>
    <font>
      <sz val="10"/>
      <color theme="1"/>
      <name val="Meiryo UI"/>
      <family val="3"/>
      <charset val="128"/>
    </font>
    <font>
      <b/>
      <sz val="10"/>
      <color theme="0"/>
      <name val="Meiryo UI"/>
      <family val="3"/>
      <charset val="128"/>
    </font>
    <font>
      <sz val="10"/>
      <name val="Meiryo UI"/>
      <family val="3"/>
      <charset val="128"/>
    </font>
    <font>
      <b/>
      <vertAlign val="superscript"/>
      <sz val="10"/>
      <color theme="0"/>
      <name val="Meiryo UI"/>
      <family val="3"/>
      <charset val="128"/>
    </font>
    <font>
      <b/>
      <vertAlign val="subscript"/>
      <sz val="10"/>
      <color theme="0"/>
      <name val="Meiryo UI"/>
      <family val="3"/>
      <charset val="128"/>
    </font>
    <font>
      <b/>
      <vertAlign val="superscript"/>
      <sz val="10"/>
      <color indexed="9"/>
      <name val="Meiryo UI"/>
      <family val="3"/>
      <charset val="128"/>
    </font>
    <font>
      <sz val="10"/>
      <color rgb="FFFF0000"/>
      <name val="Meiryo UI"/>
      <family val="3"/>
      <charset val="128"/>
    </font>
    <font>
      <sz val="6"/>
      <color theme="1"/>
      <name val="Meiryo UI"/>
      <family val="3"/>
      <charset val="128"/>
    </font>
    <font>
      <b/>
      <sz val="8"/>
      <color theme="0"/>
      <name val="Meiryo UI"/>
      <family val="3"/>
      <charset val="128"/>
    </font>
  </fonts>
  <fills count="6">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1" fillId="0" borderId="0">
      <alignment vertical="center"/>
    </xf>
  </cellStyleXfs>
  <cellXfs count="55">
    <xf numFmtId="0" fontId="0" fillId="0" borderId="0" xfId="0">
      <alignment vertical="center"/>
    </xf>
    <xf numFmtId="0" fontId="5" fillId="0" borderId="0" xfId="0" applyFont="1">
      <alignment vertical="center"/>
    </xf>
    <xf numFmtId="0" fontId="6" fillId="0" borderId="0" xfId="0" applyFont="1">
      <alignment vertical="center"/>
    </xf>
    <xf numFmtId="176" fontId="6" fillId="0" borderId="0" xfId="0" applyNumberFormat="1" applyFont="1">
      <alignment vertical="center"/>
    </xf>
    <xf numFmtId="0" fontId="7" fillId="4" borderId="1" xfId="0" applyFont="1" applyFill="1" applyBorder="1">
      <alignment vertical="center"/>
    </xf>
    <xf numFmtId="49" fontId="7" fillId="4" borderId="1" xfId="0" applyNumberFormat="1" applyFont="1" applyFill="1" applyBorder="1" applyAlignment="1">
      <alignment horizontal="left" vertical="center"/>
    </xf>
    <xf numFmtId="0" fontId="7" fillId="3" borderId="2" xfId="0" applyFont="1" applyFill="1" applyBorder="1">
      <alignment vertical="center"/>
    </xf>
    <xf numFmtId="0" fontId="7" fillId="3" borderId="1" xfId="0" applyFont="1" applyFill="1" applyBorder="1">
      <alignment vertical="center"/>
    </xf>
    <xf numFmtId="0" fontId="7" fillId="3" borderId="3" xfId="0" applyFont="1" applyFill="1" applyBorder="1">
      <alignment vertical="center"/>
    </xf>
    <xf numFmtId="0" fontId="7" fillId="3" borderId="1" xfId="0" applyFont="1" applyFill="1" applyBorder="1" applyAlignment="1">
      <alignment horizontal="left" vertical="center" indent="1"/>
    </xf>
    <xf numFmtId="0" fontId="7" fillId="3" borderId="1" xfId="0" applyFont="1" applyFill="1" applyBorder="1" applyAlignment="1">
      <alignment horizontal="left" vertical="center" indent="2"/>
    </xf>
    <xf numFmtId="0" fontId="7" fillId="3" borderId="4" xfId="0" applyFont="1" applyFill="1" applyBorder="1">
      <alignment vertical="center"/>
    </xf>
    <xf numFmtId="178" fontId="8" fillId="0" borderId="1" xfId="0" applyNumberFormat="1" applyFont="1" applyBorder="1">
      <alignment vertical="center"/>
    </xf>
    <xf numFmtId="178" fontId="8" fillId="5" borderId="1" xfId="0" applyNumberFormat="1" applyFont="1" applyFill="1" applyBorder="1">
      <alignment vertical="center"/>
    </xf>
    <xf numFmtId="0" fontId="7" fillId="2" borderId="2" xfId="0" applyFont="1" applyFill="1" applyBorder="1">
      <alignment vertical="center"/>
    </xf>
    <xf numFmtId="0" fontId="7" fillId="2" borderId="1"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left" vertical="center" indent="1"/>
    </xf>
    <xf numFmtId="0" fontId="7" fillId="2" borderId="1" xfId="0" applyFont="1" applyFill="1" applyBorder="1" applyAlignment="1">
      <alignment horizontal="left" vertical="center" indent="2"/>
    </xf>
    <xf numFmtId="0" fontId="7" fillId="2" borderId="4" xfId="0" applyFont="1" applyFill="1" applyBorder="1">
      <alignment vertical="center"/>
    </xf>
    <xf numFmtId="0" fontId="8" fillId="0" borderId="0" xfId="0" applyFont="1">
      <alignment vertical="center"/>
    </xf>
    <xf numFmtId="177" fontId="6" fillId="0" borderId="6" xfId="0" applyNumberFormat="1" applyFont="1" applyBorder="1">
      <alignment vertical="center"/>
    </xf>
    <xf numFmtId="177" fontId="6" fillId="5" borderId="6" xfId="0" applyNumberFormat="1" applyFont="1" applyFill="1" applyBorder="1">
      <alignment vertical="center"/>
    </xf>
    <xf numFmtId="177" fontId="6" fillId="0" borderId="7" xfId="0" applyNumberFormat="1" applyFont="1" applyBorder="1">
      <alignment vertical="center"/>
    </xf>
    <xf numFmtId="178" fontId="8" fillId="0" borderId="7" xfId="0" applyNumberFormat="1" applyFont="1" applyBorder="1">
      <alignment vertical="center"/>
    </xf>
    <xf numFmtId="177" fontId="6" fillId="5" borderId="7" xfId="0" applyNumberFormat="1" applyFont="1" applyFill="1" applyBorder="1">
      <alignment vertical="center"/>
    </xf>
    <xf numFmtId="178" fontId="8" fillId="5" borderId="5" xfId="0" applyNumberFormat="1" applyFont="1" applyFill="1" applyBorder="1">
      <alignment vertical="center"/>
    </xf>
    <xf numFmtId="178" fontId="8" fillId="0" borderId="6" xfId="0" applyNumberFormat="1" applyFont="1" applyBorder="1">
      <alignment vertical="center"/>
    </xf>
    <xf numFmtId="178" fontId="8" fillId="5" borderId="6" xfId="0" applyNumberFormat="1" applyFont="1" applyFill="1" applyBorder="1">
      <alignment vertical="center"/>
    </xf>
    <xf numFmtId="178" fontId="8" fillId="5" borderId="7" xfId="0" applyNumberFormat="1" applyFont="1" applyFill="1" applyBorder="1">
      <alignment vertical="center"/>
    </xf>
    <xf numFmtId="178" fontId="8" fillId="0" borderId="5" xfId="0" applyNumberFormat="1" applyFont="1" applyBorder="1">
      <alignment vertical="center"/>
    </xf>
    <xf numFmtId="177" fontId="8" fillId="0" borderId="5" xfId="0" applyNumberFormat="1" applyFont="1" applyBorder="1">
      <alignment vertical="center"/>
    </xf>
    <xf numFmtId="177" fontId="8" fillId="0" borderId="6" xfId="0" applyNumberFormat="1" applyFont="1" applyBorder="1">
      <alignment vertical="center"/>
    </xf>
    <xf numFmtId="177" fontId="8" fillId="5" borderId="6" xfId="0" applyNumberFormat="1" applyFont="1" applyFill="1" applyBorder="1">
      <alignment vertical="center"/>
    </xf>
    <xf numFmtId="177" fontId="8" fillId="0" borderId="7" xfId="0" applyNumberFormat="1" applyFont="1" applyBorder="1">
      <alignment vertical="center"/>
    </xf>
    <xf numFmtId="177" fontId="8" fillId="5" borderId="7" xfId="0" applyNumberFormat="1" applyFont="1" applyFill="1" applyBorder="1">
      <alignment vertical="center"/>
    </xf>
    <xf numFmtId="177" fontId="8" fillId="5" borderId="1" xfId="0" applyNumberFormat="1" applyFont="1" applyFill="1" applyBorder="1">
      <alignment vertical="center"/>
    </xf>
    <xf numFmtId="177" fontId="8" fillId="0" borderId="1" xfId="0" applyNumberFormat="1" applyFont="1" applyBorder="1">
      <alignment vertical="center"/>
    </xf>
    <xf numFmtId="177" fontId="6" fillId="0" borderId="8" xfId="0" applyNumberFormat="1" applyFont="1" applyBorder="1">
      <alignment vertical="center"/>
    </xf>
    <xf numFmtId="177" fontId="6" fillId="0" borderId="4" xfId="0" applyNumberFormat="1" applyFont="1" applyBorder="1">
      <alignment vertical="center"/>
    </xf>
    <xf numFmtId="177" fontId="8" fillId="5" borderId="9" xfId="0" applyNumberFormat="1" applyFont="1" applyFill="1" applyBorder="1">
      <alignment vertical="center"/>
    </xf>
    <xf numFmtId="177" fontId="8" fillId="5" borderId="3" xfId="0" applyNumberFormat="1" applyFont="1" applyFill="1" applyBorder="1">
      <alignment vertical="center"/>
    </xf>
    <xf numFmtId="177" fontId="8" fillId="5" borderId="8" xfId="0" applyNumberFormat="1" applyFont="1" applyFill="1" applyBorder="1">
      <alignment vertical="center"/>
    </xf>
    <xf numFmtId="178" fontId="8" fillId="5" borderId="8" xfId="0" applyNumberFormat="1" applyFont="1" applyFill="1" applyBorder="1">
      <alignment vertical="center"/>
    </xf>
    <xf numFmtId="178" fontId="8" fillId="0" borderId="8" xfId="0" applyNumberFormat="1" applyFont="1" applyBorder="1">
      <alignment vertical="center"/>
    </xf>
    <xf numFmtId="178" fontId="8" fillId="5" borderId="9" xfId="0" applyNumberFormat="1" applyFont="1" applyFill="1" applyBorder="1">
      <alignment vertical="center"/>
    </xf>
    <xf numFmtId="177" fontId="6" fillId="5" borderId="9" xfId="0" applyNumberFormat="1" applyFont="1" applyFill="1" applyBorder="1">
      <alignment vertical="center"/>
    </xf>
    <xf numFmtId="177" fontId="8" fillId="0" borderId="3" xfId="0" applyNumberFormat="1" applyFont="1" applyBorder="1">
      <alignment vertical="center"/>
    </xf>
    <xf numFmtId="177" fontId="8" fillId="0" borderId="9" xfId="0" applyNumberFormat="1" applyFont="1" applyBorder="1">
      <alignment vertical="center"/>
    </xf>
    <xf numFmtId="177" fontId="8" fillId="5" borderId="4" xfId="0" applyNumberFormat="1" applyFont="1" applyFill="1" applyBorder="1">
      <alignment vertical="center"/>
    </xf>
    <xf numFmtId="177" fontId="8" fillId="0" borderId="8" xfId="0" applyNumberFormat="1" applyFont="1" applyBorder="1">
      <alignment vertical="center"/>
    </xf>
    <xf numFmtId="177" fontId="12" fillId="0" borderId="6" xfId="0" applyNumberFormat="1" applyFont="1" applyBorder="1">
      <alignment vertical="center"/>
    </xf>
    <xf numFmtId="178" fontId="12" fillId="0" borderId="5" xfId="0" applyNumberFormat="1" applyFont="1" applyBorder="1">
      <alignment vertical="center"/>
    </xf>
    <xf numFmtId="178" fontId="12" fillId="0" borderId="6" xfId="0" applyNumberFormat="1" applyFont="1" applyBorder="1">
      <alignment vertical="center"/>
    </xf>
    <xf numFmtId="49" fontId="14" fillId="4" borderId="1" xfId="0" applyNumberFormat="1" applyFont="1" applyFill="1" applyBorder="1" applyAlignment="1">
      <alignment horizontal="left" vertical="center" wrapText="1"/>
    </xf>
  </cellXfs>
  <cellStyles count="4">
    <cellStyle name="桁区切り 3" xfId="1" xr:uid="{00000000-0005-0000-0000-000000000000}"/>
    <cellStyle name="標準" xfId="0" builtinId="0"/>
    <cellStyle name="標準 2" xfId="3" xr:uid="{00000000-0005-0000-0000-000002000000}"/>
    <cellStyle name="標準 7" xfId="2" xr:uid="{00000000-0005-0000-0000-000003000000}"/>
  </cellStyles>
  <dxfs count="0"/>
  <tableStyles count="0" defaultTableStyle="TableStyleMedium2" defaultPivotStyle="PivotStyleLight16"/>
  <colors>
    <mruColors>
      <color rgb="FF008A3E"/>
      <color rgb="FF00FA71"/>
      <color rgb="FF679E2A"/>
      <color rgb="FF436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21"/>
  <sheetViews>
    <sheetView tabSelected="1" zoomScale="85" zoomScaleNormal="85" workbookViewId="0">
      <pane xSplit="4" ySplit="2" topLeftCell="E187" activePane="bottomRight" state="frozen"/>
      <selection pane="topRight" activeCell="E1" sqref="E1"/>
      <selection pane="bottomLeft" activeCell="A3" sqref="A3"/>
      <selection pane="bottomRight" activeCell="C202" sqref="C202"/>
    </sheetView>
  </sheetViews>
  <sheetFormatPr defaultColWidth="9" defaultRowHeight="14.25" x14ac:dyDescent="0.15"/>
  <cols>
    <col min="1" max="1" width="10.125" style="2" customWidth="1"/>
    <col min="2" max="2" width="29.5" style="2" customWidth="1"/>
    <col min="3" max="3" width="7" style="2" bestFit="1" customWidth="1"/>
    <col min="4" max="4" width="63.125" style="2" bestFit="1" customWidth="1"/>
    <col min="5" max="5" width="16.875" style="3" bestFit="1" customWidth="1"/>
    <col min="6" max="7" width="12.875" style="3" bestFit="1" customWidth="1"/>
    <col min="8" max="9" width="12.125" style="3" bestFit="1" customWidth="1"/>
    <col min="10" max="17" width="11.5" style="3" bestFit="1" customWidth="1"/>
    <col min="18" max="18" width="12.25" style="3" bestFit="1" customWidth="1"/>
    <col min="19" max="16384" width="9" style="2"/>
  </cols>
  <sheetData>
    <row r="1" spans="1:18" ht="19.5" x14ac:dyDescent="0.15">
      <c r="A1" s="1" t="s">
        <v>105</v>
      </c>
    </row>
    <row r="2" spans="1:18" ht="24" x14ac:dyDescent="0.15">
      <c r="A2" s="4" t="s">
        <v>0</v>
      </c>
      <c r="B2" s="4" t="s">
        <v>14</v>
      </c>
      <c r="C2" s="4" t="s">
        <v>15</v>
      </c>
      <c r="D2" s="4"/>
      <c r="E2" s="54" t="s">
        <v>91</v>
      </c>
      <c r="F2" s="5" t="s">
        <v>92</v>
      </c>
      <c r="G2" s="5" t="s">
        <v>93</v>
      </c>
      <c r="H2" s="5" t="s">
        <v>94</v>
      </c>
      <c r="I2" s="5" t="s">
        <v>95</v>
      </c>
      <c r="J2" s="5" t="s">
        <v>96</v>
      </c>
      <c r="K2" s="5" t="s">
        <v>97</v>
      </c>
      <c r="L2" s="5" t="s">
        <v>98</v>
      </c>
      <c r="M2" s="5" t="s">
        <v>99</v>
      </c>
      <c r="N2" s="5" t="s">
        <v>100</v>
      </c>
      <c r="O2" s="5" t="s">
        <v>101</v>
      </c>
      <c r="P2" s="5" t="s">
        <v>102</v>
      </c>
      <c r="Q2" s="5" t="s">
        <v>103</v>
      </c>
      <c r="R2" s="5" t="s">
        <v>104</v>
      </c>
    </row>
    <row r="3" spans="1:18" x14ac:dyDescent="0.15">
      <c r="A3" s="6" t="s">
        <v>13</v>
      </c>
      <c r="B3" s="6" t="s">
        <v>16</v>
      </c>
      <c r="C3" s="6" t="s">
        <v>1</v>
      </c>
      <c r="D3" s="7" t="s">
        <v>17</v>
      </c>
      <c r="E3" s="21">
        <f>IF($G3&lt;&gt;0,($F3-$G3)/$G3*100,"")</f>
        <v>-13.139319124402515</v>
      </c>
      <c r="F3" s="30">
        <f>F4+F12</f>
        <v>31119.597990000002</v>
      </c>
      <c r="G3" s="30">
        <f>G4+G12</f>
        <v>35827.025158333403</v>
      </c>
      <c r="H3" s="30">
        <f t="shared" ref="H3" si="0">H4+H12</f>
        <v>34621.408449999995</v>
      </c>
      <c r="I3" s="30">
        <f t="shared" ref="I3:N3" si="1">I4+I12</f>
        <v>31995.094630000065</v>
      </c>
      <c r="J3" s="30">
        <f t="shared" si="1"/>
        <v>30472.3320900666</v>
      </c>
      <c r="K3" s="30">
        <f t="shared" si="1"/>
        <v>28414.982289966501</v>
      </c>
      <c r="L3" s="30">
        <f t="shared" si="1"/>
        <v>28145.378310000102</v>
      </c>
      <c r="M3" s="30">
        <f t="shared" si="1"/>
        <v>29094.951930033301</v>
      </c>
      <c r="N3" s="30">
        <f t="shared" si="1"/>
        <v>30401.685029633398</v>
      </c>
      <c r="O3" s="30">
        <f t="shared" ref="O3:R3" si="2">O4+O12</f>
        <v>29010.161536700005</v>
      </c>
      <c r="P3" s="30">
        <f t="shared" si="2"/>
        <v>28907.477049999969</v>
      </c>
      <c r="Q3" s="30">
        <f>Q4+Q12</f>
        <v>29061.159000000007</v>
      </c>
      <c r="R3" s="30">
        <f t="shared" si="2"/>
        <v>31039.513000000003</v>
      </c>
    </row>
    <row r="4" spans="1:18" x14ac:dyDescent="0.15">
      <c r="A4" s="8"/>
      <c r="B4" s="8"/>
      <c r="C4" s="8"/>
      <c r="D4" s="9" t="s">
        <v>18</v>
      </c>
      <c r="E4" s="21">
        <f t="shared" ref="E4:E69" si="3">IF($G4&lt;&gt;0,($F4-$G4)/$G4*100,"")</f>
        <v>-17.643095416750509</v>
      </c>
      <c r="F4" s="27">
        <f>SUM(F5:F11)</f>
        <v>20186.222840000002</v>
      </c>
      <c r="G4" s="27">
        <f>SUM(G5:G11)</f>
        <v>24510.662393333398</v>
      </c>
      <c r="H4" s="27">
        <f t="shared" ref="H4" si="4">SUM(H5:H11)</f>
        <v>23357.201559999998</v>
      </c>
      <c r="I4" s="27">
        <f t="shared" ref="I4:N4" si="5">SUM(I5:I11)</f>
        <v>22149.447900000065</v>
      </c>
      <c r="J4" s="27">
        <f t="shared" si="5"/>
        <v>21149.177090066602</v>
      </c>
      <c r="K4" s="27">
        <f t="shared" si="5"/>
        <v>20456.4539899665</v>
      </c>
      <c r="L4" s="27">
        <f t="shared" si="5"/>
        <v>20594.5450100001</v>
      </c>
      <c r="M4" s="27">
        <f t="shared" si="5"/>
        <v>21869.040930033301</v>
      </c>
      <c r="N4" s="27">
        <f t="shared" si="5"/>
        <v>22850.282229633398</v>
      </c>
      <c r="O4" s="27">
        <f t="shared" ref="O4:R4" si="6">SUM(O5:O11)</f>
        <v>21635.562536700003</v>
      </c>
      <c r="P4" s="27">
        <f t="shared" si="6"/>
        <v>22124.869049999968</v>
      </c>
      <c r="Q4" s="27">
        <f t="shared" si="6"/>
        <v>22313.559000000005</v>
      </c>
      <c r="R4" s="27">
        <f t="shared" si="6"/>
        <v>24327.721000000001</v>
      </c>
    </row>
    <row r="5" spans="1:18" x14ac:dyDescent="0.15">
      <c r="A5" s="8"/>
      <c r="B5" s="8"/>
      <c r="C5" s="8"/>
      <c r="D5" s="10" t="s">
        <v>19</v>
      </c>
      <c r="E5" s="21">
        <f t="shared" si="3"/>
        <v>-14.755236419135482</v>
      </c>
      <c r="F5" s="32">
        <v>12522.27785</v>
      </c>
      <c r="G5" s="32">
        <v>14689.791283333399</v>
      </c>
      <c r="H5" s="32">
        <v>14775.09014</v>
      </c>
      <c r="I5" s="32">
        <v>14496.200600000062</v>
      </c>
      <c r="J5" s="32">
        <v>13595.0780000666</v>
      </c>
      <c r="K5" s="32">
        <v>13321.5929999665</v>
      </c>
      <c r="L5" s="32">
        <v>13935.6670000001</v>
      </c>
      <c r="M5" s="32">
        <v>14871.548000033299</v>
      </c>
      <c r="N5" s="27">
        <v>15957.085749633399</v>
      </c>
      <c r="O5" s="27">
        <v>15170.281666700001</v>
      </c>
      <c r="P5" s="27">
        <v>15408.679999999968</v>
      </c>
      <c r="Q5" s="27">
        <v>16465.381000000001</v>
      </c>
      <c r="R5" s="27">
        <v>16744.405999999999</v>
      </c>
    </row>
    <row r="6" spans="1:18" x14ac:dyDescent="0.15">
      <c r="A6" s="8"/>
      <c r="B6" s="8"/>
      <c r="C6" s="8"/>
      <c r="D6" s="10" t="s">
        <v>20</v>
      </c>
      <c r="E6" s="21">
        <f t="shared" si="3"/>
        <v>-16.473050986279496</v>
      </c>
      <c r="F6" s="32">
        <v>1306.3689999999999</v>
      </c>
      <c r="G6" s="32">
        <v>1564.009</v>
      </c>
      <c r="H6" s="32">
        <v>1782.943</v>
      </c>
      <c r="I6" s="32">
        <v>1821.3510000000001</v>
      </c>
      <c r="J6" s="32">
        <v>1782.8050000000001</v>
      </c>
      <c r="K6" s="32">
        <v>1769.4079999999999</v>
      </c>
      <c r="L6" s="32">
        <v>1680.135</v>
      </c>
      <c r="M6" s="32">
        <v>1704.4259999999999</v>
      </c>
      <c r="N6" s="27">
        <v>1581.252</v>
      </c>
      <c r="O6" s="27">
        <v>1551.5050000000001</v>
      </c>
      <c r="P6" s="27">
        <v>1494.6079999999999</v>
      </c>
      <c r="Q6" s="27">
        <v>1391.846</v>
      </c>
      <c r="R6" s="28"/>
    </row>
    <row r="7" spans="1:18" x14ac:dyDescent="0.15">
      <c r="A7" s="8"/>
      <c r="B7" s="8"/>
      <c r="C7" s="8"/>
      <c r="D7" s="10" t="s">
        <v>21</v>
      </c>
      <c r="E7" s="22" t="str">
        <f t="shared" si="3"/>
        <v/>
      </c>
      <c r="F7" s="33"/>
      <c r="G7" s="33"/>
      <c r="H7" s="33"/>
      <c r="I7" s="33"/>
      <c r="J7" s="33"/>
      <c r="K7" s="33"/>
      <c r="L7" s="33"/>
      <c r="M7" s="33"/>
      <c r="N7" s="28"/>
      <c r="O7" s="28"/>
      <c r="P7" s="28"/>
      <c r="Q7" s="28"/>
      <c r="R7" s="27">
        <v>3170.91</v>
      </c>
    </row>
    <row r="8" spans="1:18" x14ac:dyDescent="0.15">
      <c r="A8" s="8"/>
      <c r="B8" s="8"/>
      <c r="C8" s="8"/>
      <c r="D8" s="10" t="s">
        <v>22</v>
      </c>
      <c r="E8" s="21">
        <f t="shared" si="3"/>
        <v>-27.519878833134452</v>
      </c>
      <c r="F8" s="32">
        <v>5055.2510500000017</v>
      </c>
      <c r="G8" s="32">
        <v>6974.6724599999998</v>
      </c>
      <c r="H8" s="32">
        <v>5529.6124200000004</v>
      </c>
      <c r="I8" s="32">
        <v>5433.7123000000001</v>
      </c>
      <c r="J8" s="32">
        <v>5304.7930900000001</v>
      </c>
      <c r="K8" s="32">
        <v>4728.2159899999997</v>
      </c>
      <c r="L8" s="32">
        <v>4373.9800100000002</v>
      </c>
      <c r="M8" s="32">
        <v>4591.1399300000003</v>
      </c>
      <c r="N8" s="27">
        <v>4574.6974799999998</v>
      </c>
      <c r="O8" s="27">
        <v>4072.3458700000001</v>
      </c>
      <c r="P8" s="27">
        <v>4349.2940500000004</v>
      </c>
      <c r="Q8" s="27">
        <v>3575.596</v>
      </c>
      <c r="R8" s="27">
        <v>3451.7400000000007</v>
      </c>
    </row>
    <row r="9" spans="1:18" x14ac:dyDescent="0.15">
      <c r="A9" s="8"/>
      <c r="B9" s="8"/>
      <c r="C9" s="8"/>
      <c r="D9" s="10" t="s">
        <v>23</v>
      </c>
      <c r="E9" s="21">
        <f t="shared" si="3"/>
        <v>-10.064077783977861</v>
      </c>
      <c r="F9" s="32">
        <v>215.08593999999999</v>
      </c>
      <c r="G9" s="32">
        <v>239.15465</v>
      </c>
      <c r="H9" s="32">
        <v>254.47499999999999</v>
      </c>
      <c r="I9" s="33"/>
      <c r="J9" s="33"/>
      <c r="K9" s="33"/>
      <c r="L9" s="33"/>
      <c r="M9" s="33"/>
      <c r="N9" s="28"/>
      <c r="O9" s="28"/>
      <c r="P9" s="28"/>
      <c r="Q9" s="28"/>
      <c r="R9" s="28"/>
    </row>
    <row r="10" spans="1:18" x14ac:dyDescent="0.15">
      <c r="A10" s="8"/>
      <c r="B10" s="8"/>
      <c r="C10" s="8"/>
      <c r="D10" s="10" t="s">
        <v>24</v>
      </c>
      <c r="E10" s="21">
        <f t="shared" si="3"/>
        <v>8.8679230571301559</v>
      </c>
      <c r="F10" s="32">
        <v>698.12099999999998</v>
      </c>
      <c r="G10" s="32">
        <v>641.255</v>
      </c>
      <c r="H10" s="32">
        <v>621.46199999999999</v>
      </c>
      <c r="I10" s="33"/>
      <c r="J10" s="33"/>
      <c r="K10" s="33"/>
      <c r="L10" s="33"/>
      <c r="M10" s="33"/>
      <c r="N10" s="28"/>
      <c r="O10" s="28"/>
      <c r="P10" s="28"/>
      <c r="Q10" s="28"/>
      <c r="R10" s="28"/>
    </row>
    <row r="11" spans="1:18" x14ac:dyDescent="0.15">
      <c r="A11" s="8"/>
      <c r="B11" s="8"/>
      <c r="C11" s="8"/>
      <c r="D11" s="10" t="s">
        <v>25</v>
      </c>
      <c r="E11" s="21">
        <f t="shared" si="3"/>
        <v>-3.1514759321021399</v>
      </c>
      <c r="F11" s="32">
        <v>389.11799999999999</v>
      </c>
      <c r="G11" s="32">
        <v>401.78</v>
      </c>
      <c r="H11" s="32">
        <v>393.61900000000003</v>
      </c>
      <c r="I11" s="32">
        <v>398.18400000000003</v>
      </c>
      <c r="J11" s="32">
        <v>466.50099999999998</v>
      </c>
      <c r="K11" s="32">
        <v>637.23699999999997</v>
      </c>
      <c r="L11" s="32">
        <v>604.76300000000003</v>
      </c>
      <c r="M11" s="32">
        <v>701.92700000000002</v>
      </c>
      <c r="N11" s="27">
        <v>737.24699999999996</v>
      </c>
      <c r="O11" s="27">
        <v>841.43</v>
      </c>
      <c r="P11" s="27">
        <v>872.28700000000003</v>
      </c>
      <c r="Q11" s="27">
        <v>880.7360000000001</v>
      </c>
      <c r="R11" s="27">
        <v>960.66500000000008</v>
      </c>
    </row>
    <row r="12" spans="1:18" x14ac:dyDescent="0.15">
      <c r="A12" s="8"/>
      <c r="B12" s="8"/>
      <c r="C12" s="8"/>
      <c r="D12" s="9" t="s">
        <v>26</v>
      </c>
      <c r="E12" s="21">
        <f t="shared" si="3"/>
        <v>-3.3843702517608514</v>
      </c>
      <c r="F12" s="27">
        <f>SUM(F13:F19)</f>
        <v>10933.37515</v>
      </c>
      <c r="G12" s="27">
        <f>SUM(G13:G19)</f>
        <v>11316.362765000002</v>
      </c>
      <c r="H12" s="27">
        <f t="shared" ref="H12" si="7">SUM(H13:H19)</f>
        <v>11264.206889999999</v>
      </c>
      <c r="I12" s="27">
        <f t="shared" ref="I12:N12" si="8">SUM(I13:I19)</f>
        <v>9845.6467300000004</v>
      </c>
      <c r="J12" s="27">
        <f t="shared" si="8"/>
        <v>9323.1549999999988</v>
      </c>
      <c r="K12" s="27">
        <f t="shared" si="8"/>
        <v>7958.5282999999999</v>
      </c>
      <c r="L12" s="27">
        <f t="shared" si="8"/>
        <v>7550.8333000000002</v>
      </c>
      <c r="M12" s="27">
        <f t="shared" si="8"/>
        <v>7225.9110000000001</v>
      </c>
      <c r="N12" s="27">
        <f t="shared" si="8"/>
        <v>7551.4027999999998</v>
      </c>
      <c r="O12" s="27">
        <f t="shared" ref="O12:R12" si="9">SUM(O13:O19)</f>
        <v>7374.5990000000002</v>
      </c>
      <c r="P12" s="27">
        <f t="shared" si="9"/>
        <v>6782.6080000000002</v>
      </c>
      <c r="Q12" s="27">
        <f t="shared" si="9"/>
        <v>6747.6</v>
      </c>
      <c r="R12" s="27">
        <f t="shared" si="9"/>
        <v>6711.7920000000004</v>
      </c>
    </row>
    <row r="13" spans="1:18" x14ac:dyDescent="0.15">
      <c r="A13" s="8"/>
      <c r="B13" s="8"/>
      <c r="C13" s="8"/>
      <c r="D13" s="10" t="s">
        <v>27</v>
      </c>
      <c r="E13" s="21">
        <f t="shared" si="3"/>
        <v>-5.58398574386199</v>
      </c>
      <c r="F13" s="32">
        <v>8848.3320600000006</v>
      </c>
      <c r="G13" s="32">
        <v>9371.6432850000001</v>
      </c>
      <c r="H13" s="32">
        <v>9398.8866199999993</v>
      </c>
      <c r="I13" s="32">
        <v>9142.8597300000001</v>
      </c>
      <c r="J13" s="32">
        <v>8625.1679999999997</v>
      </c>
      <c r="K13" s="32">
        <v>7277.4589999999998</v>
      </c>
      <c r="L13" s="32">
        <v>6801.8982999999998</v>
      </c>
      <c r="M13" s="32">
        <v>6384.5959999999995</v>
      </c>
      <c r="N13" s="27">
        <v>6531.6660000000002</v>
      </c>
      <c r="O13" s="27">
        <v>6269.0789999999997</v>
      </c>
      <c r="P13" s="27">
        <v>6226.808</v>
      </c>
      <c r="Q13" s="27">
        <v>6215.5</v>
      </c>
      <c r="R13" s="27">
        <v>6128.9520000000002</v>
      </c>
    </row>
    <row r="14" spans="1:18" x14ac:dyDescent="0.15">
      <c r="A14" s="8"/>
      <c r="B14" s="8"/>
      <c r="C14" s="8"/>
      <c r="D14" s="10" t="s">
        <v>28</v>
      </c>
      <c r="E14" s="22" t="str">
        <f t="shared" si="3"/>
        <v/>
      </c>
      <c r="F14" s="33"/>
      <c r="G14" s="33"/>
      <c r="H14" s="33"/>
      <c r="I14" s="33"/>
      <c r="J14" s="33"/>
      <c r="K14" s="33"/>
      <c r="L14" s="33"/>
      <c r="M14" s="33"/>
      <c r="N14" s="27">
        <v>132.137</v>
      </c>
      <c r="O14" s="27">
        <v>182.3</v>
      </c>
      <c r="P14" s="27">
        <v>196.8</v>
      </c>
      <c r="Q14" s="27">
        <v>190.1</v>
      </c>
      <c r="R14" s="27">
        <v>174.84</v>
      </c>
    </row>
    <row r="15" spans="1:18" x14ac:dyDescent="0.15">
      <c r="A15" s="8"/>
      <c r="B15" s="8"/>
      <c r="C15" s="8"/>
      <c r="D15" s="10" t="s">
        <v>29</v>
      </c>
      <c r="E15" s="21">
        <f t="shared" si="3"/>
        <v>-7.5119601438516526</v>
      </c>
      <c r="F15" s="32">
        <v>560.64400000000001</v>
      </c>
      <c r="G15" s="32">
        <v>606.17999999999995</v>
      </c>
      <c r="H15" s="32">
        <v>695.48400000000004</v>
      </c>
      <c r="I15" s="32">
        <v>702.78700000000003</v>
      </c>
      <c r="J15" s="32">
        <v>697.98699999999997</v>
      </c>
      <c r="K15" s="32">
        <v>681.0693</v>
      </c>
      <c r="L15" s="32">
        <v>748.93499999999995</v>
      </c>
      <c r="M15" s="32">
        <v>841.31500000000005</v>
      </c>
      <c r="N15" s="27">
        <v>887.59979999999996</v>
      </c>
      <c r="O15" s="27">
        <v>923.22</v>
      </c>
      <c r="P15" s="27">
        <v>359</v>
      </c>
      <c r="Q15" s="27">
        <v>342</v>
      </c>
      <c r="R15" s="27">
        <v>408</v>
      </c>
    </row>
    <row r="16" spans="1:18" x14ac:dyDescent="0.15">
      <c r="A16" s="8"/>
      <c r="B16" s="8"/>
      <c r="C16" s="8"/>
      <c r="D16" s="10" t="s">
        <v>30</v>
      </c>
      <c r="E16" s="21">
        <f t="shared" si="3"/>
        <v>9.9119045879475447</v>
      </c>
      <c r="F16" s="47">
        <v>315.91649000000001</v>
      </c>
      <c r="G16" s="47">
        <v>287.42700000000002</v>
      </c>
      <c r="H16" s="47">
        <v>276.45146</v>
      </c>
      <c r="I16" s="41"/>
      <c r="J16" s="41"/>
      <c r="K16" s="41"/>
      <c r="L16" s="41"/>
      <c r="M16" s="41"/>
      <c r="N16" s="41"/>
      <c r="O16" s="41"/>
      <c r="P16" s="41"/>
      <c r="Q16" s="41"/>
      <c r="R16" s="41"/>
    </row>
    <row r="17" spans="1:18" x14ac:dyDescent="0.15">
      <c r="A17" s="8"/>
      <c r="B17" s="8"/>
      <c r="C17" s="8"/>
      <c r="D17" s="10" t="s">
        <v>31</v>
      </c>
      <c r="E17" s="21">
        <f t="shared" si="3"/>
        <v>16.955219135719236</v>
      </c>
      <c r="F17" s="48">
        <v>824.077</v>
      </c>
      <c r="G17" s="48">
        <v>704.60900000000004</v>
      </c>
      <c r="H17" s="48">
        <v>546.30399999999997</v>
      </c>
      <c r="I17" s="40"/>
      <c r="J17" s="40"/>
      <c r="K17" s="40"/>
      <c r="L17" s="40"/>
      <c r="M17" s="40"/>
      <c r="N17" s="40"/>
      <c r="O17" s="40"/>
      <c r="P17" s="40"/>
      <c r="Q17" s="40"/>
      <c r="R17" s="40"/>
    </row>
    <row r="18" spans="1:18" x14ac:dyDescent="0.15">
      <c r="A18" s="8"/>
      <c r="B18" s="8"/>
      <c r="C18" s="8"/>
      <c r="D18" s="10" t="s">
        <v>32</v>
      </c>
      <c r="E18" s="21">
        <f t="shared" si="3"/>
        <v>18.149683844282553</v>
      </c>
      <c r="F18" s="48">
        <v>278.64359999999999</v>
      </c>
      <c r="G18" s="48">
        <v>235.83948000000001</v>
      </c>
      <c r="H18" s="48">
        <v>235.60081</v>
      </c>
      <c r="I18" s="40"/>
      <c r="J18" s="40"/>
      <c r="K18" s="40"/>
      <c r="L18" s="40"/>
      <c r="M18" s="40"/>
      <c r="N18" s="40"/>
      <c r="O18" s="40"/>
      <c r="P18" s="40"/>
      <c r="Q18" s="40"/>
      <c r="R18" s="40"/>
    </row>
    <row r="19" spans="1:18" x14ac:dyDescent="0.15">
      <c r="A19" s="8"/>
      <c r="B19" s="11"/>
      <c r="C19" s="11"/>
      <c r="D19" s="10" t="s">
        <v>33</v>
      </c>
      <c r="E19" s="23">
        <f t="shared" si="3"/>
        <v>-4.4296248102363922</v>
      </c>
      <c r="F19" s="34">
        <v>105.762</v>
      </c>
      <c r="G19" s="34">
        <v>110.664</v>
      </c>
      <c r="H19" s="34">
        <v>111.48</v>
      </c>
      <c r="I19" s="34"/>
      <c r="J19" s="34"/>
      <c r="K19" s="34"/>
      <c r="L19" s="34"/>
      <c r="M19" s="34"/>
      <c r="N19" s="24"/>
      <c r="O19" s="24"/>
      <c r="P19" s="24"/>
      <c r="Q19" s="24"/>
      <c r="R19" s="24"/>
    </row>
    <row r="20" spans="1:18" ht="15.75" x14ac:dyDescent="0.15">
      <c r="A20" s="8"/>
      <c r="B20" s="6" t="s">
        <v>34</v>
      </c>
      <c r="C20" s="6" t="s">
        <v>2</v>
      </c>
      <c r="D20" s="7" t="s">
        <v>36</v>
      </c>
      <c r="E20" s="38">
        <f t="shared" si="3"/>
        <v>-3.2633110757865937</v>
      </c>
      <c r="F20" s="30">
        <f t="shared" ref="F20" si="10">F21+F25</f>
        <v>174206.08000000002</v>
      </c>
      <c r="G20" s="30">
        <f t="shared" ref="G20:R20" si="11">G21+G25</f>
        <v>180082.74</v>
      </c>
      <c r="H20" s="30">
        <f t="shared" si="11"/>
        <v>189758.66</v>
      </c>
      <c r="I20" s="30">
        <f t="shared" si="11"/>
        <v>200643.50402499997</v>
      </c>
      <c r="J20" s="30">
        <f t="shared" si="11"/>
        <v>206923.51</v>
      </c>
      <c r="K20" s="30">
        <f t="shared" si="11"/>
        <v>205291.7</v>
      </c>
      <c r="L20" s="30">
        <f t="shared" si="11"/>
        <v>186248.3</v>
      </c>
      <c r="M20" s="30">
        <f t="shared" si="11"/>
        <v>172991.2</v>
      </c>
      <c r="N20" s="30">
        <f t="shared" si="11"/>
        <v>164217.94370060202</v>
      </c>
      <c r="O20" s="30">
        <f t="shared" si="11"/>
        <v>158606.85781098658</v>
      </c>
      <c r="P20" s="30">
        <f t="shared" si="11"/>
        <v>187113.15802146037</v>
      </c>
      <c r="Q20" s="30">
        <f t="shared" si="11"/>
        <v>219280.25501177702</v>
      </c>
      <c r="R20" s="30">
        <f t="shared" si="11"/>
        <v>230520.15448835382</v>
      </c>
    </row>
    <row r="21" spans="1:18" x14ac:dyDescent="0.15">
      <c r="A21" s="8"/>
      <c r="B21" s="8" t="s">
        <v>35</v>
      </c>
      <c r="C21" s="8"/>
      <c r="D21" s="9" t="s">
        <v>37</v>
      </c>
      <c r="E21" s="21">
        <f t="shared" si="3"/>
        <v>-8.571865394384961</v>
      </c>
      <c r="F21" s="27">
        <f t="shared" ref="F21" si="12">SUM(F22:F24)</f>
        <v>58724.3</v>
      </c>
      <c r="G21" s="27">
        <f t="shared" ref="G21:R21" si="13">SUM(G22:G24)</f>
        <v>64230.01</v>
      </c>
      <c r="H21" s="27">
        <f t="shared" si="13"/>
        <v>64742.600000000006</v>
      </c>
      <c r="I21" s="27">
        <f t="shared" si="13"/>
        <v>59724.7</v>
      </c>
      <c r="J21" s="27">
        <f t="shared" si="13"/>
        <v>68575.509999999995</v>
      </c>
      <c r="K21" s="27">
        <f t="shared" si="13"/>
        <v>62147.3</v>
      </c>
      <c r="L21" s="27">
        <f t="shared" si="13"/>
        <v>64067.5</v>
      </c>
      <c r="M21" s="27">
        <f t="shared" si="13"/>
        <v>54963.200000000004</v>
      </c>
      <c r="N21" s="27">
        <f t="shared" si="13"/>
        <v>50945.200000000004</v>
      </c>
      <c r="O21" s="27">
        <f t="shared" si="13"/>
        <v>58835.9</v>
      </c>
      <c r="P21" s="27">
        <f t="shared" si="13"/>
        <v>61462</v>
      </c>
      <c r="Q21" s="27">
        <f t="shared" si="13"/>
        <v>64491.4</v>
      </c>
      <c r="R21" s="27">
        <f t="shared" si="13"/>
        <v>71458.7</v>
      </c>
    </row>
    <row r="22" spans="1:18" x14ac:dyDescent="0.15">
      <c r="A22" s="8"/>
      <c r="B22" s="8"/>
      <c r="C22" s="8"/>
      <c r="D22" s="10" t="s">
        <v>19</v>
      </c>
      <c r="E22" s="21">
        <f t="shared" si="3"/>
        <v>-8.695589543973318</v>
      </c>
      <c r="F22" s="32">
        <v>57045.9</v>
      </c>
      <c r="G22" s="32">
        <v>62478.8</v>
      </c>
      <c r="H22" s="32">
        <v>63227.8</v>
      </c>
      <c r="I22" s="32">
        <v>58548</v>
      </c>
      <c r="J22" s="32">
        <v>67904.81</v>
      </c>
      <c r="K22" s="32">
        <v>60818.5</v>
      </c>
      <c r="L22" s="32">
        <v>62471.4</v>
      </c>
      <c r="M22" s="32">
        <v>53307.8</v>
      </c>
      <c r="N22" s="27">
        <v>49161.3</v>
      </c>
      <c r="O22" s="27">
        <v>57077.1</v>
      </c>
      <c r="P22" s="27">
        <v>59837.9</v>
      </c>
      <c r="Q22" s="27">
        <v>64491.4</v>
      </c>
      <c r="R22" s="27">
        <v>71458.7</v>
      </c>
    </row>
    <row r="23" spans="1:18" x14ac:dyDescent="0.15">
      <c r="A23" s="8"/>
      <c r="B23" s="8"/>
      <c r="C23" s="8"/>
      <c r="D23" s="10" t="s">
        <v>22</v>
      </c>
      <c r="E23" s="21">
        <f t="shared" si="3"/>
        <v>-4.5241528478730908</v>
      </c>
      <c r="F23" s="32">
        <v>1059.4000000000001</v>
      </c>
      <c r="G23" s="32">
        <v>1109.5999999999999</v>
      </c>
      <c r="H23" s="32">
        <v>1107.8</v>
      </c>
      <c r="I23" s="32">
        <v>764.7</v>
      </c>
      <c r="J23" s="32">
        <v>615.70000000000005</v>
      </c>
      <c r="K23" s="32">
        <v>636.79999999999995</v>
      </c>
      <c r="L23" s="32">
        <v>654.1</v>
      </c>
      <c r="M23" s="32">
        <v>713.4</v>
      </c>
      <c r="N23" s="27">
        <v>841.9</v>
      </c>
      <c r="O23" s="27">
        <v>809.8</v>
      </c>
      <c r="P23" s="27">
        <v>675.1</v>
      </c>
      <c r="Q23" s="28"/>
      <c r="R23" s="28"/>
    </row>
    <row r="24" spans="1:18" x14ac:dyDescent="0.15">
      <c r="A24" s="8"/>
      <c r="B24" s="8"/>
      <c r="C24" s="8"/>
      <c r="D24" s="10" t="s">
        <v>25</v>
      </c>
      <c r="E24" s="21">
        <f t="shared" si="3"/>
        <v>-3.5239475693957409</v>
      </c>
      <c r="F24" s="32">
        <v>619</v>
      </c>
      <c r="G24" s="32">
        <v>641.61</v>
      </c>
      <c r="H24" s="32">
        <v>407</v>
      </c>
      <c r="I24" s="32">
        <v>412</v>
      </c>
      <c r="J24" s="32">
        <v>55</v>
      </c>
      <c r="K24" s="32">
        <v>692</v>
      </c>
      <c r="L24" s="32">
        <v>942</v>
      </c>
      <c r="M24" s="32">
        <v>942</v>
      </c>
      <c r="N24" s="27">
        <v>942</v>
      </c>
      <c r="O24" s="27">
        <v>949</v>
      </c>
      <c r="P24" s="27">
        <v>949</v>
      </c>
      <c r="Q24" s="28"/>
      <c r="R24" s="28"/>
    </row>
    <row r="25" spans="1:18" x14ac:dyDescent="0.15">
      <c r="A25" s="8"/>
      <c r="B25" s="8"/>
      <c r="C25" s="8"/>
      <c r="D25" s="9" t="s">
        <v>26</v>
      </c>
      <c r="E25" s="21">
        <f t="shared" si="3"/>
        <v>-0.32019098729913148</v>
      </c>
      <c r="F25" s="27">
        <f>SUM(F26:F27)</f>
        <v>115481.78</v>
      </c>
      <c r="G25" s="27">
        <f>SUM(G26:G27)</f>
        <v>115852.73</v>
      </c>
      <c r="H25" s="27">
        <f t="shared" ref="H25" si="14">SUM(H26:H27)</f>
        <v>125016.06</v>
      </c>
      <c r="I25" s="27">
        <f t="shared" ref="I25:N25" si="15">SUM(I26:I27)</f>
        <v>140918.80402499999</v>
      </c>
      <c r="J25" s="27">
        <f t="shared" si="15"/>
        <v>138348</v>
      </c>
      <c r="K25" s="27">
        <f t="shared" si="15"/>
        <v>143144.4</v>
      </c>
      <c r="L25" s="27">
        <f t="shared" si="15"/>
        <v>122180.8</v>
      </c>
      <c r="M25" s="27">
        <f t="shared" si="15"/>
        <v>118028</v>
      </c>
      <c r="N25" s="27">
        <f t="shared" si="15"/>
        <v>113272.743700602</v>
      </c>
      <c r="O25" s="27">
        <f t="shared" ref="O25:R25" si="16">SUM(O26:O27)</f>
        <v>99770.957810986583</v>
      </c>
      <c r="P25" s="27">
        <f t="shared" si="16"/>
        <v>125651.15802146037</v>
      </c>
      <c r="Q25" s="27">
        <f t="shared" si="16"/>
        <v>154788.85501177702</v>
      </c>
      <c r="R25" s="27">
        <f t="shared" si="16"/>
        <v>159061.45448835383</v>
      </c>
    </row>
    <row r="26" spans="1:18" x14ac:dyDescent="0.15">
      <c r="A26" s="8"/>
      <c r="B26" s="8"/>
      <c r="C26" s="8"/>
      <c r="D26" s="10" t="s">
        <v>38</v>
      </c>
      <c r="E26" s="21">
        <f t="shared" si="3"/>
        <v>-0.32019098729913148</v>
      </c>
      <c r="F26" s="32">
        <v>115481.78</v>
      </c>
      <c r="G26" s="32">
        <v>115852.73</v>
      </c>
      <c r="H26" s="32">
        <v>125016.06</v>
      </c>
      <c r="I26" s="32">
        <v>140918.80402499999</v>
      </c>
      <c r="J26" s="32">
        <v>138348</v>
      </c>
      <c r="K26" s="32">
        <v>143144.4</v>
      </c>
      <c r="L26" s="32">
        <v>122180.8</v>
      </c>
      <c r="M26" s="32">
        <v>118028</v>
      </c>
      <c r="N26" s="27">
        <v>113272.743700602</v>
      </c>
      <c r="O26" s="27">
        <v>99770.957810986583</v>
      </c>
      <c r="P26" s="27">
        <v>92495.158021460375</v>
      </c>
      <c r="Q26" s="27">
        <v>106085.85501177704</v>
      </c>
      <c r="R26" s="27">
        <v>108449.45448835383</v>
      </c>
    </row>
    <row r="27" spans="1:18" x14ac:dyDescent="0.15">
      <c r="A27" s="8"/>
      <c r="B27" s="11"/>
      <c r="C27" s="11"/>
      <c r="D27" s="10" t="s">
        <v>39</v>
      </c>
      <c r="E27" s="25" t="str">
        <f t="shared" si="3"/>
        <v/>
      </c>
      <c r="F27" s="35"/>
      <c r="G27" s="35"/>
      <c r="H27" s="35"/>
      <c r="I27" s="35"/>
      <c r="J27" s="35"/>
      <c r="K27" s="35"/>
      <c r="L27" s="35"/>
      <c r="M27" s="35"/>
      <c r="N27" s="29"/>
      <c r="O27" s="29"/>
      <c r="P27" s="24">
        <v>33156</v>
      </c>
      <c r="Q27" s="24">
        <v>48703</v>
      </c>
      <c r="R27" s="24">
        <v>50612</v>
      </c>
    </row>
    <row r="28" spans="1:18" x14ac:dyDescent="0.15">
      <c r="A28" s="8"/>
      <c r="B28" s="6" t="s">
        <v>40</v>
      </c>
      <c r="C28" s="6" t="s">
        <v>3</v>
      </c>
      <c r="D28" s="7" t="s">
        <v>36</v>
      </c>
      <c r="E28" s="38">
        <f t="shared" si="3"/>
        <v>-3.2484307268351955</v>
      </c>
      <c r="F28" s="30">
        <f>F29+F35</f>
        <v>390.83850999999999</v>
      </c>
      <c r="G28" s="30">
        <f>G29+G35</f>
        <v>403.96089999999998</v>
      </c>
      <c r="H28" s="30">
        <f t="shared" ref="H28" si="17">H29+H35</f>
        <v>380.27195</v>
      </c>
      <c r="I28" s="30">
        <f t="shared" ref="I28:N28" si="18">I29+I35</f>
        <v>395.90380999999996</v>
      </c>
      <c r="J28" s="30">
        <f t="shared" si="18"/>
        <v>399.28269</v>
      </c>
      <c r="K28" s="30">
        <f t="shared" si="18"/>
        <v>422.63502999999997</v>
      </c>
      <c r="L28" s="30">
        <f t="shared" si="18"/>
        <v>435.75837000000001</v>
      </c>
      <c r="M28" s="30">
        <f t="shared" si="18"/>
        <v>501.81778000000003</v>
      </c>
      <c r="N28" s="30">
        <f t="shared" si="18"/>
        <v>453.84463</v>
      </c>
      <c r="O28" s="30">
        <f t="shared" ref="O28:R28" si="19">O29+O35</f>
        <v>477.60911944999998</v>
      </c>
      <c r="P28" s="30">
        <f t="shared" si="19"/>
        <v>508.91891875000005</v>
      </c>
      <c r="Q28" s="30">
        <f t="shared" si="19"/>
        <v>158.06493074999997</v>
      </c>
      <c r="R28" s="30">
        <f t="shared" si="19"/>
        <v>164.70742999999999</v>
      </c>
    </row>
    <row r="29" spans="1:18" x14ac:dyDescent="0.15">
      <c r="A29" s="8"/>
      <c r="B29" s="8"/>
      <c r="C29" s="8"/>
      <c r="D29" s="9" t="s">
        <v>37</v>
      </c>
      <c r="E29" s="21">
        <f t="shared" si="3"/>
        <v>-3.3311054769232795</v>
      </c>
      <c r="F29" s="27">
        <f>SUM(F30:F34)</f>
        <v>390.05606999999998</v>
      </c>
      <c r="G29" s="27">
        <f>SUM(G30:G34)</f>
        <v>403.49698000000001</v>
      </c>
      <c r="H29" s="27">
        <f t="shared" ref="H29" si="20">SUM(H30:H34)</f>
        <v>379.49712</v>
      </c>
      <c r="I29" s="27">
        <f t="shared" ref="I29:N29" si="21">SUM(I30:I34)</f>
        <v>395.15460999999999</v>
      </c>
      <c r="J29" s="27">
        <f t="shared" si="21"/>
        <v>398.86721999999997</v>
      </c>
      <c r="K29" s="27">
        <f t="shared" si="21"/>
        <v>422.07538</v>
      </c>
      <c r="L29" s="27">
        <f t="shared" si="21"/>
        <v>435.28444999999999</v>
      </c>
      <c r="M29" s="27">
        <f t="shared" si="21"/>
        <v>501.32578000000001</v>
      </c>
      <c r="N29" s="27">
        <f t="shared" si="21"/>
        <v>453.22462999999999</v>
      </c>
      <c r="O29" s="27">
        <f t="shared" ref="O29:R29" si="22">SUM(O30:O34)</f>
        <v>476.78485999999998</v>
      </c>
      <c r="P29" s="27">
        <f t="shared" si="22"/>
        <v>508.19693000000007</v>
      </c>
      <c r="Q29" s="27">
        <f t="shared" si="22"/>
        <v>157.18699999999998</v>
      </c>
      <c r="R29" s="27">
        <f t="shared" si="22"/>
        <v>163.958</v>
      </c>
    </row>
    <row r="30" spans="1:18" x14ac:dyDescent="0.15">
      <c r="A30" s="8"/>
      <c r="B30" s="8"/>
      <c r="C30" s="8"/>
      <c r="D30" s="10" t="s">
        <v>19</v>
      </c>
      <c r="E30" s="21">
        <f t="shared" si="3"/>
        <v>-0.74906941385016812</v>
      </c>
      <c r="F30" s="32">
        <v>234.94056</v>
      </c>
      <c r="G30" s="32">
        <v>236.71370999999999</v>
      </c>
      <c r="H30" s="32">
        <v>215.37412</v>
      </c>
      <c r="I30" s="32">
        <v>231.04361</v>
      </c>
      <c r="J30" s="32">
        <v>261.95022</v>
      </c>
      <c r="K30" s="32">
        <v>268.34438</v>
      </c>
      <c r="L30" s="32">
        <v>268.83544999999998</v>
      </c>
      <c r="M30" s="32">
        <v>300.23678000000001</v>
      </c>
      <c r="N30" s="27">
        <v>293.78462999999999</v>
      </c>
      <c r="O30" s="27">
        <v>301.21886000000001</v>
      </c>
      <c r="P30" s="27">
        <v>315.59593000000001</v>
      </c>
      <c r="Q30" s="27">
        <v>0.38</v>
      </c>
      <c r="R30" s="27">
        <v>1.06</v>
      </c>
    </row>
    <row r="31" spans="1:18" x14ac:dyDescent="0.15">
      <c r="A31" s="8"/>
      <c r="B31" s="8"/>
      <c r="C31" s="8"/>
      <c r="D31" s="10" t="s">
        <v>22</v>
      </c>
      <c r="E31" s="21">
        <f t="shared" si="3"/>
        <v>-8.9196950044609657</v>
      </c>
      <c r="F31" s="32">
        <v>121.482</v>
      </c>
      <c r="G31" s="32">
        <v>133.37899999999999</v>
      </c>
      <c r="H31" s="32">
        <v>130.637</v>
      </c>
      <c r="I31" s="32">
        <v>138.03899999999999</v>
      </c>
      <c r="J31" s="32">
        <v>110.845</v>
      </c>
      <c r="K31" s="32">
        <v>125.65900000000001</v>
      </c>
      <c r="L31" s="32">
        <v>137.37700000000001</v>
      </c>
      <c r="M31" s="32">
        <v>172.017</v>
      </c>
      <c r="N31" s="27">
        <v>130.36799999999999</v>
      </c>
      <c r="O31" s="27">
        <v>146.346</v>
      </c>
      <c r="P31" s="27">
        <v>163.381</v>
      </c>
      <c r="Q31" s="27">
        <v>156.80699999999999</v>
      </c>
      <c r="R31" s="27">
        <v>162.898</v>
      </c>
    </row>
    <row r="32" spans="1:18" x14ac:dyDescent="0.15">
      <c r="A32" s="8"/>
      <c r="B32" s="8"/>
      <c r="C32" s="8"/>
      <c r="D32" s="10" t="s">
        <v>23</v>
      </c>
      <c r="E32" s="21">
        <f t="shared" si="3"/>
        <v>5.5239643721566196</v>
      </c>
      <c r="F32" s="32">
        <v>7.4247399999999999</v>
      </c>
      <c r="G32" s="32">
        <v>7.0360699999999996</v>
      </c>
      <c r="H32" s="32">
        <v>6.9119999999999999</v>
      </c>
      <c r="I32" s="33"/>
      <c r="J32" s="33"/>
      <c r="K32" s="33"/>
      <c r="L32" s="33"/>
      <c r="M32" s="33"/>
      <c r="N32" s="28"/>
      <c r="O32" s="28"/>
      <c r="P32" s="28"/>
      <c r="Q32" s="28"/>
      <c r="R32" s="28"/>
    </row>
    <row r="33" spans="1:18" x14ac:dyDescent="0.15">
      <c r="A33" s="8"/>
      <c r="B33" s="8"/>
      <c r="C33" s="8"/>
      <c r="D33" s="10" t="s">
        <v>24</v>
      </c>
      <c r="E33" s="21">
        <f t="shared" si="3"/>
        <v>70.415259959486846</v>
      </c>
      <c r="F33" s="32">
        <v>0.50477000000000005</v>
      </c>
      <c r="G33" s="32">
        <v>0.29620000000000002</v>
      </c>
      <c r="H33" s="32">
        <v>0.40899999999999997</v>
      </c>
      <c r="I33" s="33"/>
      <c r="J33" s="33"/>
      <c r="K33" s="33"/>
      <c r="L33" s="33"/>
      <c r="M33" s="33"/>
      <c r="N33" s="28"/>
      <c r="O33" s="28"/>
      <c r="P33" s="28"/>
      <c r="Q33" s="28"/>
      <c r="R33" s="28"/>
    </row>
    <row r="34" spans="1:18" x14ac:dyDescent="0.15">
      <c r="A34" s="8"/>
      <c r="B34" s="8"/>
      <c r="C34" s="8"/>
      <c r="D34" s="10" t="s">
        <v>25</v>
      </c>
      <c r="E34" s="21">
        <f t="shared" si="3"/>
        <v>-1.4114759128566989</v>
      </c>
      <c r="F34" s="32">
        <v>25.704000000000001</v>
      </c>
      <c r="G34" s="32">
        <v>26.071999999999999</v>
      </c>
      <c r="H34" s="32">
        <v>26.164999999999999</v>
      </c>
      <c r="I34" s="32">
        <v>26.071999999999999</v>
      </c>
      <c r="J34" s="32">
        <v>26.071999999999999</v>
      </c>
      <c r="K34" s="32">
        <v>28.071999999999999</v>
      </c>
      <c r="L34" s="32">
        <v>29.071999999999999</v>
      </c>
      <c r="M34" s="32">
        <v>29.071999999999999</v>
      </c>
      <c r="N34" s="27">
        <v>29.071999999999999</v>
      </c>
      <c r="O34" s="27">
        <v>29.22</v>
      </c>
      <c r="P34" s="27">
        <v>29.22</v>
      </c>
      <c r="Q34" s="28"/>
      <c r="R34" s="28"/>
    </row>
    <row r="35" spans="1:18" x14ac:dyDescent="0.15">
      <c r="A35" s="8"/>
      <c r="B35" s="8"/>
      <c r="C35" s="8"/>
      <c r="D35" s="9" t="s">
        <v>26</v>
      </c>
      <c r="E35" s="21">
        <f t="shared" si="3"/>
        <v>68.658389377478883</v>
      </c>
      <c r="F35" s="27">
        <f>SUM(F36)</f>
        <v>0.78244000000000002</v>
      </c>
      <c r="G35" s="27">
        <f>SUM(G36)</f>
        <v>0.46392</v>
      </c>
      <c r="H35" s="27">
        <f t="shared" ref="H35:N35" si="23">SUM(H36)</f>
        <v>0.77483000000000002</v>
      </c>
      <c r="I35" s="27">
        <f t="shared" si="23"/>
        <v>0.74919999999999998</v>
      </c>
      <c r="J35" s="27">
        <f t="shared" si="23"/>
        <v>0.41547000000000001</v>
      </c>
      <c r="K35" s="27">
        <f t="shared" si="23"/>
        <v>0.55964999999999998</v>
      </c>
      <c r="L35" s="27">
        <f t="shared" si="23"/>
        <v>0.47392000000000001</v>
      </c>
      <c r="M35" s="27">
        <f t="shared" si="23"/>
        <v>0.49199999999999999</v>
      </c>
      <c r="N35" s="27">
        <f t="shared" si="23"/>
        <v>0.62</v>
      </c>
      <c r="O35" s="27">
        <f t="shared" ref="O35:R35" si="24">SUM(O36)</f>
        <v>0.82425945</v>
      </c>
      <c r="P35" s="27">
        <f t="shared" si="24"/>
        <v>0.72198874999999996</v>
      </c>
      <c r="Q35" s="27">
        <f t="shared" si="24"/>
        <v>0.87793074999999998</v>
      </c>
      <c r="R35" s="27">
        <f t="shared" si="24"/>
        <v>0.74943000000000004</v>
      </c>
    </row>
    <row r="36" spans="1:18" x14ac:dyDescent="0.15">
      <c r="A36" s="8"/>
      <c r="B36" s="8"/>
      <c r="C36" s="8"/>
      <c r="D36" s="10" t="s">
        <v>38</v>
      </c>
      <c r="E36" s="23">
        <f t="shared" si="3"/>
        <v>68.658389377478883</v>
      </c>
      <c r="F36" s="34">
        <v>0.78244000000000002</v>
      </c>
      <c r="G36" s="34">
        <v>0.46392</v>
      </c>
      <c r="H36" s="34">
        <v>0.77483000000000002</v>
      </c>
      <c r="I36" s="34">
        <v>0.74919999999999998</v>
      </c>
      <c r="J36" s="34">
        <v>0.41547000000000001</v>
      </c>
      <c r="K36" s="34">
        <v>0.55964999999999998</v>
      </c>
      <c r="L36" s="34">
        <v>0.47392000000000001</v>
      </c>
      <c r="M36" s="34">
        <v>0.49199999999999999</v>
      </c>
      <c r="N36" s="24">
        <v>0.62</v>
      </c>
      <c r="O36" s="24">
        <v>0.82425945</v>
      </c>
      <c r="P36" s="24">
        <v>0.72198874999999996</v>
      </c>
      <c r="Q36" s="24">
        <v>0.87793074999999998</v>
      </c>
      <c r="R36" s="24">
        <v>0.74943000000000004</v>
      </c>
    </row>
    <row r="37" spans="1:18" ht="15.75" x14ac:dyDescent="0.15">
      <c r="A37" s="8"/>
      <c r="B37" s="7" t="s">
        <v>41</v>
      </c>
      <c r="C37" s="7" t="s">
        <v>4</v>
      </c>
      <c r="D37" s="10" t="s">
        <v>42</v>
      </c>
      <c r="E37" s="25" t="str">
        <f t="shared" si="3"/>
        <v/>
      </c>
      <c r="F37" s="49"/>
      <c r="G37" s="49"/>
      <c r="H37" s="36"/>
      <c r="I37" s="36"/>
      <c r="J37" s="36"/>
      <c r="K37" s="36"/>
      <c r="L37" s="36"/>
      <c r="M37" s="36"/>
      <c r="N37" s="12">
        <v>113.230603</v>
      </c>
      <c r="O37" s="12">
        <v>354</v>
      </c>
      <c r="P37" s="12">
        <v>392</v>
      </c>
      <c r="Q37" s="13"/>
      <c r="R37" s="13"/>
    </row>
    <row r="38" spans="1:18" ht="15.75" x14ac:dyDescent="0.15">
      <c r="A38" s="8"/>
      <c r="B38" s="6" t="s">
        <v>43</v>
      </c>
      <c r="C38" s="6" t="s">
        <v>2</v>
      </c>
      <c r="D38" s="7" t="s">
        <v>36</v>
      </c>
      <c r="E38" s="38">
        <f t="shared" si="3"/>
        <v>-4.7138273362185865</v>
      </c>
      <c r="F38" s="30">
        <f>F39+F47</f>
        <v>66796.759999999995</v>
      </c>
      <c r="G38" s="30">
        <f>G39+G47</f>
        <v>70101.209999999992</v>
      </c>
      <c r="H38" s="30">
        <f>H39+H47</f>
        <v>73911.17</v>
      </c>
      <c r="I38" s="30">
        <f t="shared" ref="I38:N38" si="25">I39+I47</f>
        <v>77084.709999999992</v>
      </c>
      <c r="J38" s="30">
        <f t="shared" si="25"/>
        <v>79588.14</v>
      </c>
      <c r="K38" s="30">
        <f t="shared" si="25"/>
        <v>72776.73</v>
      </c>
      <c r="L38" s="30">
        <f t="shared" si="25"/>
        <v>70836.5</v>
      </c>
      <c r="M38" s="30">
        <f t="shared" si="25"/>
        <v>80351.5</v>
      </c>
      <c r="N38" s="30">
        <f t="shared" si="25"/>
        <v>82793.56</v>
      </c>
      <c r="O38" s="30">
        <f t="shared" ref="O38:R38" si="26">O39+O47</f>
        <v>94931.201533999993</v>
      </c>
      <c r="P38" s="30">
        <f t="shared" si="26"/>
        <v>104426.6</v>
      </c>
      <c r="Q38" s="30">
        <f t="shared" si="26"/>
        <v>112799.8970696</v>
      </c>
      <c r="R38" s="30">
        <f t="shared" si="26"/>
        <v>127712.84031839999</v>
      </c>
    </row>
    <row r="39" spans="1:18" x14ac:dyDescent="0.15">
      <c r="A39" s="8"/>
      <c r="B39" s="8"/>
      <c r="C39" s="8"/>
      <c r="D39" s="9" t="s">
        <v>37</v>
      </c>
      <c r="E39" s="21">
        <f t="shared" si="3"/>
        <v>-2.8273923272267094</v>
      </c>
      <c r="F39" s="27">
        <f>SUM(F40:F46)</f>
        <v>57206</v>
      </c>
      <c r="G39" s="27">
        <f>SUM(G40:G46)</f>
        <v>58870.5</v>
      </c>
      <c r="H39" s="27">
        <f t="shared" ref="H39" si="27">SUM(H40:H46)</f>
        <v>53784</v>
      </c>
      <c r="I39" s="27">
        <f t="shared" ref="I39:N39" si="28">SUM(I40:I46)</f>
        <v>55387.5</v>
      </c>
      <c r="J39" s="27">
        <f t="shared" si="28"/>
        <v>62160.5</v>
      </c>
      <c r="K39" s="27">
        <f t="shared" si="28"/>
        <v>59723</v>
      </c>
      <c r="L39" s="27">
        <f t="shared" si="28"/>
        <v>58709</v>
      </c>
      <c r="M39" s="27">
        <f t="shared" si="28"/>
        <v>64473.5</v>
      </c>
      <c r="N39" s="27">
        <f t="shared" si="28"/>
        <v>68130</v>
      </c>
      <c r="O39" s="27">
        <f t="shared" ref="O39:R39" si="29">SUM(O40:O46)</f>
        <v>74968</v>
      </c>
      <c r="P39" s="27">
        <f t="shared" si="29"/>
        <v>74855.600000000006</v>
      </c>
      <c r="Q39" s="27">
        <f t="shared" si="29"/>
        <v>81691</v>
      </c>
      <c r="R39" s="27">
        <f t="shared" si="29"/>
        <v>101999.9</v>
      </c>
    </row>
    <row r="40" spans="1:18" x14ac:dyDescent="0.15">
      <c r="A40" s="8"/>
      <c r="B40" s="8"/>
      <c r="C40" s="8"/>
      <c r="D40" s="10" t="s">
        <v>19</v>
      </c>
      <c r="E40" s="21">
        <f t="shared" si="3"/>
        <v>-8.629989212513485E-2</v>
      </c>
      <c r="F40" s="32">
        <v>46310</v>
      </c>
      <c r="G40" s="32">
        <v>46350</v>
      </c>
      <c r="H40" s="32">
        <v>42587</v>
      </c>
      <c r="I40" s="32">
        <v>45144</v>
      </c>
      <c r="J40" s="32">
        <v>49698</v>
      </c>
      <c r="K40" s="32">
        <v>47184</v>
      </c>
      <c r="L40" s="32">
        <v>46743</v>
      </c>
      <c r="M40" s="32">
        <v>51768</v>
      </c>
      <c r="N40" s="27">
        <v>54907</v>
      </c>
      <c r="O40" s="27">
        <v>62437</v>
      </c>
      <c r="P40" s="27">
        <v>61971.6</v>
      </c>
      <c r="Q40" s="27">
        <v>68886.5</v>
      </c>
      <c r="R40" s="27">
        <v>85369.9</v>
      </c>
    </row>
    <row r="41" spans="1:18" x14ac:dyDescent="0.15">
      <c r="A41" s="8"/>
      <c r="B41" s="8"/>
      <c r="C41" s="8"/>
      <c r="D41" s="10" t="s">
        <v>20</v>
      </c>
      <c r="E41" s="21">
        <f t="shared" si="3"/>
        <v>-10.291595197255575</v>
      </c>
      <c r="F41" s="32">
        <v>523</v>
      </c>
      <c r="G41" s="32">
        <v>583</v>
      </c>
      <c r="H41" s="32">
        <v>599</v>
      </c>
      <c r="I41" s="32">
        <v>605</v>
      </c>
      <c r="J41" s="32">
        <v>659</v>
      </c>
      <c r="K41" s="32">
        <v>700</v>
      </c>
      <c r="L41" s="32">
        <v>716</v>
      </c>
      <c r="M41" s="32">
        <v>749.5</v>
      </c>
      <c r="N41" s="27">
        <v>805</v>
      </c>
      <c r="O41" s="27">
        <v>812</v>
      </c>
      <c r="P41" s="27">
        <v>696</v>
      </c>
      <c r="Q41" s="27">
        <v>672.5</v>
      </c>
      <c r="R41" s="28"/>
    </row>
    <row r="42" spans="1:18" x14ac:dyDescent="0.15">
      <c r="A42" s="8"/>
      <c r="B42" s="8"/>
      <c r="C42" s="8"/>
      <c r="D42" s="10" t="s">
        <v>21</v>
      </c>
      <c r="E42" s="22" t="str">
        <f t="shared" si="3"/>
        <v/>
      </c>
      <c r="F42" s="33"/>
      <c r="G42" s="33"/>
      <c r="H42" s="33"/>
      <c r="I42" s="33"/>
      <c r="J42" s="33"/>
      <c r="K42" s="33"/>
      <c r="L42" s="33"/>
      <c r="M42" s="33"/>
      <c r="N42" s="28"/>
      <c r="O42" s="28"/>
      <c r="P42" s="28"/>
      <c r="Q42" s="28"/>
      <c r="R42" s="27">
        <v>4509</v>
      </c>
    </row>
    <row r="43" spans="1:18" x14ac:dyDescent="0.15">
      <c r="A43" s="8"/>
      <c r="B43" s="8"/>
      <c r="C43" s="8"/>
      <c r="D43" s="10" t="s">
        <v>22</v>
      </c>
      <c r="E43" s="21">
        <f t="shared" si="3"/>
        <v>-14.699437934647994</v>
      </c>
      <c r="F43" s="32">
        <v>8954</v>
      </c>
      <c r="G43" s="32">
        <v>10497</v>
      </c>
      <c r="H43" s="32">
        <v>10551</v>
      </c>
      <c r="I43" s="32">
        <v>9608</v>
      </c>
      <c r="J43" s="32">
        <v>11711</v>
      </c>
      <c r="K43" s="32">
        <v>11363</v>
      </c>
      <c r="L43" s="32">
        <v>11203</v>
      </c>
      <c r="M43" s="32">
        <v>11887.5</v>
      </c>
      <c r="N43" s="27">
        <v>12352.5</v>
      </c>
      <c r="O43" s="27">
        <v>11719</v>
      </c>
      <c r="P43" s="27">
        <v>12188</v>
      </c>
      <c r="Q43" s="27">
        <v>12132</v>
      </c>
      <c r="R43" s="27">
        <v>12121</v>
      </c>
    </row>
    <row r="44" spans="1:18" x14ac:dyDescent="0.15">
      <c r="A44" s="8"/>
      <c r="B44" s="8"/>
      <c r="C44" s="8"/>
      <c r="D44" s="10" t="s">
        <v>23</v>
      </c>
      <c r="E44" s="21">
        <f t="shared" si="3"/>
        <v>0.26845637583892618</v>
      </c>
      <c r="F44" s="32">
        <v>747</v>
      </c>
      <c r="G44" s="32">
        <v>745</v>
      </c>
      <c r="H44" s="33"/>
      <c r="I44" s="33"/>
      <c r="J44" s="33"/>
      <c r="K44" s="33"/>
      <c r="L44" s="33"/>
      <c r="M44" s="33"/>
      <c r="N44" s="28"/>
      <c r="O44" s="28"/>
      <c r="P44" s="28"/>
      <c r="Q44" s="28"/>
      <c r="R44" s="28"/>
    </row>
    <row r="45" spans="1:18" x14ac:dyDescent="0.15">
      <c r="A45" s="8"/>
      <c r="B45" s="8"/>
      <c r="C45" s="8"/>
      <c r="D45" s="10" t="s">
        <v>24</v>
      </c>
      <c r="E45" s="21">
        <f t="shared" si="3"/>
        <v>-4.4657097288676235</v>
      </c>
      <c r="F45" s="32">
        <v>599</v>
      </c>
      <c r="G45" s="32">
        <v>627</v>
      </c>
      <c r="H45" s="33"/>
      <c r="I45" s="33"/>
      <c r="J45" s="33"/>
      <c r="K45" s="33"/>
      <c r="L45" s="33"/>
      <c r="M45" s="33"/>
      <c r="N45" s="28"/>
      <c r="O45" s="28"/>
      <c r="P45" s="28"/>
      <c r="Q45" s="28"/>
      <c r="R45" s="28"/>
    </row>
    <row r="46" spans="1:18" x14ac:dyDescent="0.15">
      <c r="A46" s="8"/>
      <c r="B46" s="8"/>
      <c r="C46" s="8"/>
      <c r="D46" s="10" t="s">
        <v>25</v>
      </c>
      <c r="E46" s="21">
        <f t="shared" si="3"/>
        <v>6.5693430656934311</v>
      </c>
      <c r="F46" s="32">
        <v>73</v>
      </c>
      <c r="G46" s="32">
        <v>68.5</v>
      </c>
      <c r="H46" s="32">
        <v>47</v>
      </c>
      <c r="I46" s="32">
        <v>30.5</v>
      </c>
      <c r="J46" s="32">
        <v>92.5</v>
      </c>
      <c r="K46" s="32">
        <v>476</v>
      </c>
      <c r="L46" s="32">
        <v>47</v>
      </c>
      <c r="M46" s="32">
        <v>68.5</v>
      </c>
      <c r="N46" s="27">
        <v>65.5</v>
      </c>
      <c r="O46" s="28"/>
      <c r="P46" s="28"/>
      <c r="Q46" s="28"/>
      <c r="R46" s="28"/>
    </row>
    <row r="47" spans="1:18" x14ac:dyDescent="0.15">
      <c r="A47" s="8"/>
      <c r="B47" s="8"/>
      <c r="C47" s="8"/>
      <c r="D47" s="9" t="s">
        <v>26</v>
      </c>
      <c r="E47" s="21">
        <f t="shared" si="3"/>
        <v>-14.602371533055337</v>
      </c>
      <c r="F47" s="27">
        <f>SUM(F48:F50)</f>
        <v>9590.76</v>
      </c>
      <c r="G47" s="27">
        <f>SUM(G48:G50)</f>
        <v>11230.71</v>
      </c>
      <c r="H47" s="27">
        <f t="shared" ref="H47" si="30">SUM(H48:H50)</f>
        <v>20127.169999999998</v>
      </c>
      <c r="I47" s="27">
        <f t="shared" ref="I47:N47" si="31">SUM(I48:I50)</f>
        <v>21697.21</v>
      </c>
      <c r="J47" s="27">
        <f t="shared" si="31"/>
        <v>17427.64</v>
      </c>
      <c r="K47" s="27">
        <f t="shared" si="31"/>
        <v>13053.73</v>
      </c>
      <c r="L47" s="27">
        <f t="shared" si="31"/>
        <v>12127.5</v>
      </c>
      <c r="M47" s="27">
        <f t="shared" si="31"/>
        <v>15878</v>
      </c>
      <c r="N47" s="27">
        <f t="shared" si="31"/>
        <v>14663.56</v>
      </c>
      <c r="O47" s="27">
        <f t="shared" ref="O47:R47" si="32">SUM(O48:O50)</f>
        <v>19963.201534</v>
      </c>
      <c r="P47" s="27">
        <f t="shared" si="32"/>
        <v>29571</v>
      </c>
      <c r="Q47" s="27">
        <f t="shared" si="32"/>
        <v>31108.8970696</v>
      </c>
      <c r="R47" s="27">
        <f t="shared" si="32"/>
        <v>25712.9403184</v>
      </c>
    </row>
    <row r="48" spans="1:18" x14ac:dyDescent="0.15">
      <c r="A48" s="8"/>
      <c r="B48" s="8"/>
      <c r="C48" s="8"/>
      <c r="D48" s="10" t="s">
        <v>38</v>
      </c>
      <c r="E48" s="21">
        <f t="shared" si="3"/>
        <v>-16.539192028636045</v>
      </c>
      <c r="F48" s="32">
        <v>9258.9</v>
      </c>
      <c r="G48" s="32">
        <v>11093.71</v>
      </c>
      <c r="H48" s="32">
        <v>19939.169999999998</v>
      </c>
      <c r="I48" s="32">
        <v>21536.21</v>
      </c>
      <c r="J48" s="32">
        <v>17311.64</v>
      </c>
      <c r="K48" s="32">
        <v>12857.73</v>
      </c>
      <c r="L48" s="32">
        <v>11858</v>
      </c>
      <c r="M48" s="32">
        <v>15477</v>
      </c>
      <c r="N48" s="27">
        <v>14011</v>
      </c>
      <c r="O48" s="27">
        <v>18781.201534</v>
      </c>
      <c r="P48" s="27">
        <v>27256</v>
      </c>
      <c r="Q48" s="27">
        <v>28917.8970696</v>
      </c>
      <c r="R48" s="27">
        <v>23506.9403184</v>
      </c>
    </row>
    <row r="49" spans="1:18" x14ac:dyDescent="0.15">
      <c r="A49" s="8"/>
      <c r="B49" s="8"/>
      <c r="C49" s="8"/>
      <c r="D49" s="10" t="s">
        <v>42</v>
      </c>
      <c r="E49" s="22" t="str">
        <f t="shared" si="3"/>
        <v/>
      </c>
      <c r="F49" s="33"/>
      <c r="G49" s="33"/>
      <c r="H49" s="33"/>
      <c r="I49" s="33"/>
      <c r="J49" s="33"/>
      <c r="K49" s="33"/>
      <c r="L49" s="33"/>
      <c r="M49" s="33"/>
      <c r="N49" s="27">
        <v>231.56</v>
      </c>
      <c r="O49" s="27">
        <v>793</v>
      </c>
      <c r="P49" s="27">
        <v>815</v>
      </c>
      <c r="Q49" s="27">
        <v>855</v>
      </c>
      <c r="R49" s="27">
        <v>870</v>
      </c>
    </row>
    <row r="50" spans="1:18" x14ac:dyDescent="0.15">
      <c r="A50" s="8"/>
      <c r="B50" s="11"/>
      <c r="C50" s="11"/>
      <c r="D50" s="10" t="s">
        <v>39</v>
      </c>
      <c r="E50" s="23">
        <f t="shared" si="3"/>
        <v>142.23357664233578</v>
      </c>
      <c r="F50" s="34">
        <v>331.86</v>
      </c>
      <c r="G50" s="34">
        <v>137</v>
      </c>
      <c r="H50" s="34">
        <v>188</v>
      </c>
      <c r="I50" s="34">
        <v>161</v>
      </c>
      <c r="J50" s="34">
        <v>116</v>
      </c>
      <c r="K50" s="34">
        <v>196</v>
      </c>
      <c r="L50" s="34">
        <v>269.5</v>
      </c>
      <c r="M50" s="34">
        <v>401</v>
      </c>
      <c r="N50" s="24">
        <v>421</v>
      </c>
      <c r="O50" s="24">
        <v>389</v>
      </c>
      <c r="P50" s="24">
        <v>1500</v>
      </c>
      <c r="Q50" s="24">
        <v>1336</v>
      </c>
      <c r="R50" s="24">
        <v>1336</v>
      </c>
    </row>
    <row r="51" spans="1:18" x14ac:dyDescent="0.15">
      <c r="A51" s="8"/>
      <c r="B51" s="6" t="s">
        <v>44</v>
      </c>
      <c r="C51" s="6" t="s">
        <v>5</v>
      </c>
      <c r="D51" s="9" t="s">
        <v>37</v>
      </c>
      <c r="E51" s="38">
        <f t="shared" si="3"/>
        <v>-41.692058717819833</v>
      </c>
      <c r="F51" s="31">
        <f>SUM(F52:F56)</f>
        <v>244.3607937219</v>
      </c>
      <c r="G51" s="31">
        <f>SUM(G52:G56)</f>
        <v>419.08664299999998</v>
      </c>
      <c r="H51" s="31">
        <f t="shared" ref="H51" si="33">SUM(H52:H56)</f>
        <v>139.14399299999999</v>
      </c>
      <c r="I51" s="31">
        <f t="shared" ref="I51:N51" si="34">SUM(I52:I56)</f>
        <v>170.40816899999999</v>
      </c>
      <c r="J51" s="31">
        <f t="shared" si="34"/>
        <v>151.9854565</v>
      </c>
      <c r="K51" s="31">
        <f t="shared" si="34"/>
        <v>78.65231949999999</v>
      </c>
      <c r="L51" s="31">
        <f t="shared" si="34"/>
        <v>231.17377220729998</v>
      </c>
      <c r="M51" s="31">
        <f t="shared" si="34"/>
        <v>209.75812407780001</v>
      </c>
      <c r="N51" s="31">
        <f t="shared" si="34"/>
        <v>243.14438755570001</v>
      </c>
      <c r="O51" s="31">
        <f t="shared" ref="O51:P51" si="35">SUM(O52:O56)</f>
        <v>206.32436734500001</v>
      </c>
      <c r="P51" s="31">
        <f t="shared" si="35"/>
        <v>212.46587452440002</v>
      </c>
      <c r="Q51" s="31">
        <f>SUM(Q52:Q56)</f>
        <v>295.76713272710003</v>
      </c>
      <c r="R51" s="26"/>
    </row>
    <row r="52" spans="1:18" x14ac:dyDescent="0.15">
      <c r="A52" s="8"/>
      <c r="B52" s="8" t="s">
        <v>45</v>
      </c>
      <c r="C52" s="8"/>
      <c r="D52" s="10" t="s">
        <v>19</v>
      </c>
      <c r="E52" s="21">
        <f t="shared" si="3"/>
        <v>-23.342768781271602</v>
      </c>
      <c r="F52" s="32">
        <v>196.99995972190001</v>
      </c>
      <c r="G52" s="32">
        <v>256.98809699999998</v>
      </c>
      <c r="H52" s="32">
        <v>137.706243</v>
      </c>
      <c r="I52" s="32">
        <v>170.001319</v>
      </c>
      <c r="J52" s="32">
        <v>150.38598150000001</v>
      </c>
      <c r="K52" s="32">
        <v>77.733019499999997</v>
      </c>
      <c r="L52" s="32">
        <v>230.99661220729999</v>
      </c>
      <c r="M52" s="32">
        <v>206.27711407780001</v>
      </c>
      <c r="N52" s="27">
        <v>240.5332375557</v>
      </c>
      <c r="O52" s="27">
        <v>205.17674234500001</v>
      </c>
      <c r="P52" s="27">
        <v>211.65172452440001</v>
      </c>
      <c r="Q52" s="27">
        <v>294.58538272710001</v>
      </c>
      <c r="R52" s="28"/>
    </row>
    <row r="53" spans="1:18" x14ac:dyDescent="0.15">
      <c r="A53" s="8"/>
      <c r="B53" s="8"/>
      <c r="C53" s="8"/>
      <c r="D53" s="10" t="s">
        <v>20</v>
      </c>
      <c r="E53" s="21" t="str">
        <f t="shared" si="3"/>
        <v/>
      </c>
      <c r="F53" s="32">
        <v>9.3907500000000006</v>
      </c>
      <c r="G53" s="32">
        <v>0</v>
      </c>
      <c r="H53" s="32">
        <v>1</v>
      </c>
      <c r="I53" s="32">
        <v>0</v>
      </c>
      <c r="J53" s="32">
        <v>0</v>
      </c>
      <c r="K53" s="32">
        <v>0</v>
      </c>
      <c r="L53" s="32">
        <v>0</v>
      </c>
      <c r="M53" s="32">
        <v>0</v>
      </c>
      <c r="N53" s="27">
        <v>0</v>
      </c>
      <c r="O53" s="27">
        <v>0</v>
      </c>
      <c r="P53" s="27">
        <v>0</v>
      </c>
      <c r="Q53" s="27">
        <v>0</v>
      </c>
      <c r="R53" s="28"/>
    </row>
    <row r="54" spans="1:18" x14ac:dyDescent="0.15">
      <c r="A54" s="8"/>
      <c r="B54" s="8"/>
      <c r="C54" s="8"/>
      <c r="D54" s="10" t="s">
        <v>22</v>
      </c>
      <c r="E54" s="21">
        <f t="shared" si="3"/>
        <v>-98.889204101806087</v>
      </c>
      <c r="F54" s="32">
        <v>1.800584</v>
      </c>
      <c r="G54" s="32">
        <v>162.098546</v>
      </c>
      <c r="H54" s="32">
        <v>0.43774999999999997</v>
      </c>
      <c r="I54" s="32">
        <v>0.40684999999999999</v>
      </c>
      <c r="J54" s="32">
        <v>0.999475</v>
      </c>
      <c r="K54" s="32">
        <v>0.31929999999999997</v>
      </c>
      <c r="L54" s="32">
        <v>0.17716000000000001</v>
      </c>
      <c r="M54" s="32">
        <v>3.4810099999999999</v>
      </c>
      <c r="N54" s="27">
        <v>0.31114999999999998</v>
      </c>
      <c r="O54" s="27">
        <v>0.34762500000000002</v>
      </c>
      <c r="P54" s="27">
        <v>0.31414999999999998</v>
      </c>
      <c r="Q54" s="27">
        <v>1.1817500000000001</v>
      </c>
      <c r="R54" s="28"/>
    </row>
    <row r="55" spans="1:18" x14ac:dyDescent="0.15">
      <c r="A55" s="8"/>
      <c r="B55" s="8"/>
      <c r="C55" s="8"/>
      <c r="D55" s="10" t="s">
        <v>23</v>
      </c>
      <c r="E55" s="46"/>
      <c r="F55" s="48">
        <v>2.1</v>
      </c>
      <c r="G55" s="40"/>
      <c r="H55" s="40"/>
      <c r="I55" s="40"/>
      <c r="J55" s="40"/>
      <c r="K55" s="40"/>
      <c r="L55" s="40"/>
      <c r="M55" s="40"/>
      <c r="N55" s="45"/>
      <c r="O55" s="45"/>
      <c r="P55" s="45"/>
      <c r="Q55" s="45"/>
      <c r="R55" s="45"/>
    </row>
    <row r="56" spans="1:18" x14ac:dyDescent="0.15">
      <c r="A56" s="8"/>
      <c r="B56" s="11"/>
      <c r="C56" s="11"/>
      <c r="D56" s="10" t="s">
        <v>25</v>
      </c>
      <c r="E56" s="25" t="str">
        <f t="shared" si="3"/>
        <v/>
      </c>
      <c r="F56" s="34">
        <v>34.069499999999998</v>
      </c>
      <c r="G56" s="35"/>
      <c r="H56" s="35"/>
      <c r="I56" s="35"/>
      <c r="J56" s="34">
        <v>0.6</v>
      </c>
      <c r="K56" s="34">
        <v>0.6</v>
      </c>
      <c r="L56" s="35"/>
      <c r="M56" s="35"/>
      <c r="N56" s="24">
        <v>2.2999999999999998</v>
      </c>
      <c r="O56" s="24">
        <v>0.8</v>
      </c>
      <c r="P56" s="24">
        <v>0.5</v>
      </c>
      <c r="Q56" s="24">
        <v>0</v>
      </c>
      <c r="R56" s="29"/>
    </row>
    <row r="57" spans="1:18" x14ac:dyDescent="0.15">
      <c r="A57" s="8"/>
      <c r="B57" s="6" t="s">
        <v>46</v>
      </c>
      <c r="C57" s="6" t="s">
        <v>6</v>
      </c>
      <c r="D57" s="9" t="s">
        <v>37</v>
      </c>
      <c r="E57" s="38">
        <f t="shared" si="3"/>
        <v>-5.9139077544814223</v>
      </c>
      <c r="F57" s="30">
        <f>SUM(F58:F64)</f>
        <v>7.6730233000000005</v>
      </c>
      <c r="G57" s="30">
        <f>SUM(G58:G64)</f>
        <v>8.1553214900000004</v>
      </c>
      <c r="H57" s="30">
        <f t="shared" ref="H57" si="36">SUM(H58:H64)</f>
        <v>7.2130246999999992</v>
      </c>
      <c r="I57" s="30">
        <f t="shared" ref="I57:N57" si="37">SUM(I58:I64)</f>
        <v>7.3172673599999998</v>
      </c>
      <c r="J57" s="30">
        <f t="shared" si="37"/>
        <v>9.865829199999899</v>
      </c>
      <c r="K57" s="30">
        <f t="shared" si="37"/>
        <v>7.4117454950000008</v>
      </c>
      <c r="L57" s="30">
        <f t="shared" si="37"/>
        <v>7.2017824999999993</v>
      </c>
      <c r="M57" s="30">
        <f t="shared" si="37"/>
        <v>12.224372000000001</v>
      </c>
      <c r="N57" s="30">
        <f t="shared" si="37"/>
        <v>19.431144</v>
      </c>
      <c r="O57" s="30">
        <f t="shared" ref="O57:R57" si="38">SUM(O58:O64)</f>
        <v>11.608575</v>
      </c>
      <c r="P57" s="30">
        <f t="shared" si="38"/>
        <v>12.943372</v>
      </c>
      <c r="Q57" s="30">
        <f t="shared" si="38"/>
        <v>17.016474000000002</v>
      </c>
      <c r="R57" s="30">
        <f t="shared" si="38"/>
        <v>16.720132</v>
      </c>
    </row>
    <row r="58" spans="1:18" x14ac:dyDescent="0.15">
      <c r="A58" s="8"/>
      <c r="B58" s="8" t="s">
        <v>47</v>
      </c>
      <c r="C58" s="8"/>
      <c r="D58" s="10" t="s">
        <v>19</v>
      </c>
      <c r="E58" s="21">
        <f t="shared" si="3"/>
        <v>4.8477670027858926</v>
      </c>
      <c r="F58" s="32">
        <v>4.7855540999999997</v>
      </c>
      <c r="G58" s="32">
        <v>4.56428805</v>
      </c>
      <c r="H58" s="32">
        <v>4.4765956999999998</v>
      </c>
      <c r="I58" s="32">
        <v>4.6601043999999998</v>
      </c>
      <c r="J58" s="32">
        <v>6.1449313999999999</v>
      </c>
      <c r="K58" s="32">
        <v>5.2775615</v>
      </c>
      <c r="L58" s="32">
        <v>4.3108504999999999</v>
      </c>
      <c r="M58" s="32">
        <v>8.8742000000000001</v>
      </c>
      <c r="N58" s="27">
        <v>16.770465999999999</v>
      </c>
      <c r="O58" s="27">
        <v>8.0908370000000005</v>
      </c>
      <c r="P58" s="27">
        <v>9.3788339999999994</v>
      </c>
      <c r="Q58" s="27">
        <v>13.408719</v>
      </c>
      <c r="R58" s="27">
        <v>15.402044999999999</v>
      </c>
    </row>
    <row r="59" spans="1:18" x14ac:dyDescent="0.15">
      <c r="A59" s="8"/>
      <c r="B59" s="8" t="s">
        <v>48</v>
      </c>
      <c r="C59" s="8"/>
      <c r="D59" s="10" t="s">
        <v>20</v>
      </c>
      <c r="E59" s="21">
        <f t="shared" si="3"/>
        <v>-19.699979092619696</v>
      </c>
      <c r="F59" s="32">
        <v>1.5363</v>
      </c>
      <c r="G59" s="32">
        <v>1.9132</v>
      </c>
      <c r="H59" s="32">
        <v>2.1012879999999998</v>
      </c>
      <c r="I59" s="32">
        <v>1.9711449999999999</v>
      </c>
      <c r="J59" s="32">
        <v>2.9885039999999998</v>
      </c>
      <c r="K59" s="32">
        <v>1.6266620000000001</v>
      </c>
      <c r="L59" s="32">
        <v>2.3533719999999998</v>
      </c>
      <c r="M59" s="32">
        <v>2.6496240000000002</v>
      </c>
      <c r="N59" s="27">
        <v>2.004076</v>
      </c>
      <c r="O59" s="27">
        <v>2.890644</v>
      </c>
      <c r="P59" s="27">
        <v>2.8528220000000002</v>
      </c>
      <c r="Q59" s="27">
        <v>2.8552759999999999</v>
      </c>
      <c r="R59" s="28"/>
    </row>
    <row r="60" spans="1:18" x14ac:dyDescent="0.15">
      <c r="A60" s="8"/>
      <c r="B60" s="8" t="s">
        <v>49</v>
      </c>
      <c r="C60" s="8"/>
      <c r="D60" s="10" t="s">
        <v>51</v>
      </c>
      <c r="E60" s="22" t="str">
        <f t="shared" si="3"/>
        <v/>
      </c>
      <c r="F60" s="33"/>
      <c r="G60" s="33"/>
      <c r="H60" s="33"/>
      <c r="I60" s="33"/>
      <c r="J60" s="33"/>
      <c r="K60" s="33"/>
      <c r="L60" s="33"/>
      <c r="M60" s="33"/>
      <c r="N60" s="28"/>
      <c r="O60" s="28"/>
      <c r="P60" s="28"/>
      <c r="Q60" s="28"/>
      <c r="R60" s="27">
        <v>0.47564499999999998</v>
      </c>
    </row>
    <row r="61" spans="1:18" x14ac:dyDescent="0.15">
      <c r="A61" s="8"/>
      <c r="B61" s="8" t="s">
        <v>50</v>
      </c>
      <c r="C61" s="8"/>
      <c r="D61" s="10" t="s">
        <v>22</v>
      </c>
      <c r="E61" s="21">
        <f t="shared" si="3"/>
        <v>-36.440032165542227</v>
      </c>
      <c r="F61" s="32">
        <v>0.455403</v>
      </c>
      <c r="G61" s="32">
        <v>0.71649344000000004</v>
      </c>
      <c r="H61" s="32">
        <v>0.63514099999999996</v>
      </c>
      <c r="I61" s="32">
        <v>0.68601796000000004</v>
      </c>
      <c r="J61" s="32">
        <v>0.73239379999989995</v>
      </c>
      <c r="K61" s="32">
        <v>0.50752199499999995</v>
      </c>
      <c r="L61" s="32">
        <v>0.53756000000000004</v>
      </c>
      <c r="M61" s="32">
        <v>0.70054799999999995</v>
      </c>
      <c r="N61" s="27">
        <v>0.65500000000000003</v>
      </c>
      <c r="O61" s="27">
        <v>0.626166</v>
      </c>
      <c r="P61" s="27">
        <v>0.71098099999999997</v>
      </c>
      <c r="Q61" s="27">
        <v>0.75247900000000001</v>
      </c>
      <c r="R61" s="27">
        <v>0.84244200000000002</v>
      </c>
    </row>
    <row r="62" spans="1:18" x14ac:dyDescent="0.15">
      <c r="A62" s="8"/>
      <c r="B62" s="8"/>
      <c r="C62" s="8"/>
      <c r="D62" s="10" t="s">
        <v>23</v>
      </c>
      <c r="E62" s="46"/>
      <c r="F62" s="32">
        <v>0</v>
      </c>
      <c r="G62" s="33"/>
      <c r="H62" s="33"/>
      <c r="I62" s="33"/>
      <c r="J62" s="33"/>
      <c r="K62" s="33"/>
      <c r="L62" s="33"/>
      <c r="M62" s="33"/>
      <c r="N62" s="28"/>
      <c r="O62" s="28"/>
      <c r="P62" s="28"/>
      <c r="Q62" s="28"/>
      <c r="R62" s="28"/>
    </row>
    <row r="63" spans="1:18" x14ac:dyDescent="0.15">
      <c r="A63" s="8"/>
      <c r="B63" s="8"/>
      <c r="C63" s="8"/>
      <c r="D63" s="10" t="s">
        <v>24</v>
      </c>
      <c r="E63" s="21">
        <f t="shared" si="3"/>
        <v>-14.233777851748593</v>
      </c>
      <c r="F63" s="32">
        <v>0.82450500000000004</v>
      </c>
      <c r="G63" s="32">
        <v>0.96133999999999997</v>
      </c>
      <c r="H63" s="33"/>
      <c r="I63" s="33"/>
      <c r="J63" s="33"/>
      <c r="K63" s="33"/>
      <c r="L63" s="33"/>
      <c r="M63" s="33"/>
      <c r="N63" s="28"/>
      <c r="O63" s="28"/>
      <c r="P63" s="28"/>
      <c r="Q63" s="28"/>
      <c r="R63" s="28"/>
    </row>
    <row r="64" spans="1:18" x14ac:dyDescent="0.15">
      <c r="A64" s="8"/>
      <c r="B64" s="8"/>
      <c r="C64" s="8"/>
      <c r="D64" s="10" t="s">
        <v>25</v>
      </c>
      <c r="E64" s="25" t="str">
        <f t="shared" si="3"/>
        <v/>
      </c>
      <c r="F64" s="34">
        <v>7.1261199999999997E-2</v>
      </c>
      <c r="G64" s="35"/>
      <c r="H64" s="35"/>
      <c r="I64" s="35"/>
      <c r="J64" s="35"/>
      <c r="K64" s="35"/>
      <c r="L64" s="35"/>
      <c r="M64" s="35"/>
      <c r="N64" s="24">
        <v>1.6019999999999999E-3</v>
      </c>
      <c r="O64" s="24">
        <v>9.2800000000000001E-4</v>
      </c>
      <c r="P64" s="24">
        <v>7.3499999999999998E-4</v>
      </c>
      <c r="Q64" s="29"/>
      <c r="R64" s="29"/>
    </row>
    <row r="65" spans="1:18" x14ac:dyDescent="0.15">
      <c r="A65" s="8"/>
      <c r="B65" s="6" t="s">
        <v>53</v>
      </c>
      <c r="C65" s="6" t="s">
        <v>6</v>
      </c>
      <c r="D65" s="9" t="s">
        <v>37</v>
      </c>
      <c r="E65" s="38">
        <f t="shared" si="3"/>
        <v>1.395876019453941</v>
      </c>
      <c r="F65" s="30">
        <f>SUM(F66:F72)</f>
        <v>1.8107462430307</v>
      </c>
      <c r="G65" s="30">
        <f>SUM(G66:G72)</f>
        <v>1.78581843179035</v>
      </c>
      <c r="H65" s="30">
        <f>SUM(H66:H72)</f>
        <v>1.8279658361202</v>
      </c>
      <c r="I65" s="30">
        <f t="shared" ref="I65:N65" si="39">SUM(I66:I72)</f>
        <v>1.9209440429486999</v>
      </c>
      <c r="J65" s="30">
        <f t="shared" si="39"/>
        <v>1.6815300637014001</v>
      </c>
      <c r="K65" s="30">
        <f t="shared" si="39"/>
        <v>1.8725599293837099</v>
      </c>
      <c r="L65" s="30">
        <f t="shared" si="39"/>
        <v>1.9630127519923</v>
      </c>
      <c r="M65" s="30">
        <f t="shared" si="39"/>
        <v>2.3110134647846001</v>
      </c>
      <c r="N65" s="30">
        <f t="shared" si="39"/>
        <v>1.9797768671306999</v>
      </c>
      <c r="O65" s="30">
        <f t="shared" ref="O65:R65" si="40">SUM(O66:O72)</f>
        <v>2.2747077992608999</v>
      </c>
      <c r="P65" s="30">
        <f t="shared" si="40"/>
        <v>2.3324818022326999</v>
      </c>
      <c r="Q65" s="30">
        <f t="shared" si="40"/>
        <v>2.4849596900000002</v>
      </c>
      <c r="R65" s="30">
        <f t="shared" si="40"/>
        <v>2.6</v>
      </c>
    </row>
    <row r="66" spans="1:18" x14ac:dyDescent="0.15">
      <c r="A66" s="8"/>
      <c r="B66" s="8" t="s">
        <v>52</v>
      </c>
      <c r="C66" s="8"/>
      <c r="D66" s="10" t="s">
        <v>19</v>
      </c>
      <c r="E66" s="21">
        <f>IF($G66&lt;&gt;0,($F66-$G66)/$G66*100,"")</f>
        <v>194.83649131468303</v>
      </c>
      <c r="F66" s="32">
        <v>0.26179053750570014</v>
      </c>
      <c r="G66" s="32">
        <v>8.8791769410350066E-2</v>
      </c>
      <c r="H66" s="32">
        <v>0.1945514766202</v>
      </c>
      <c r="I66" s="32">
        <v>0.23124628094870001</v>
      </c>
      <c r="J66" s="32">
        <v>0.27641453655140014</v>
      </c>
      <c r="K66" s="32">
        <v>0.2778318059737</v>
      </c>
      <c r="L66" s="32">
        <v>0.27414285324229998</v>
      </c>
      <c r="M66" s="32">
        <v>0.18386458678459999</v>
      </c>
      <c r="N66" s="27">
        <v>0.33172574713069991</v>
      </c>
      <c r="O66" s="27">
        <v>0.42362746926090011</v>
      </c>
      <c r="P66" s="27">
        <v>0.37840322923270003</v>
      </c>
      <c r="Q66" s="27">
        <v>0.47165188000000002</v>
      </c>
      <c r="R66" s="27">
        <v>0.45</v>
      </c>
    </row>
    <row r="67" spans="1:18" x14ac:dyDescent="0.15">
      <c r="A67" s="8"/>
      <c r="B67" s="8"/>
      <c r="C67" s="8"/>
      <c r="D67" s="10" t="s">
        <v>20</v>
      </c>
      <c r="E67" s="21">
        <f t="shared" si="3"/>
        <v>178.08537727017409</v>
      </c>
      <c r="F67" s="32">
        <v>3.7131349999999998E-3</v>
      </c>
      <c r="G67" s="32">
        <v>1.3352500000000001E-3</v>
      </c>
      <c r="H67" s="32">
        <v>1.7539999999999999E-3</v>
      </c>
      <c r="I67" s="32">
        <v>2.6602000000000002E-3</v>
      </c>
      <c r="J67" s="32">
        <v>4.5340800000000001E-2</v>
      </c>
      <c r="K67" s="32">
        <v>2.4045E-3</v>
      </c>
      <c r="L67" s="32">
        <v>2.19616E-3</v>
      </c>
      <c r="M67" s="32">
        <v>2.94524E-3</v>
      </c>
      <c r="N67" s="27">
        <v>3.3554499999999998E-3</v>
      </c>
      <c r="O67" s="27">
        <v>3.202E-3</v>
      </c>
      <c r="P67" s="27">
        <v>2.5455350000000002E-3</v>
      </c>
      <c r="Q67" s="27">
        <v>7.1426099999999998E-3</v>
      </c>
      <c r="R67" s="28"/>
    </row>
    <row r="68" spans="1:18" x14ac:dyDescent="0.15">
      <c r="A68" s="8"/>
      <c r="B68" s="8"/>
      <c r="C68" s="8"/>
      <c r="D68" s="10" t="s">
        <v>51</v>
      </c>
      <c r="E68" s="22" t="str">
        <f t="shared" si="3"/>
        <v/>
      </c>
      <c r="F68" s="33"/>
      <c r="G68" s="33"/>
      <c r="H68" s="33"/>
      <c r="I68" s="33"/>
      <c r="J68" s="33"/>
      <c r="K68" s="33"/>
      <c r="L68" s="33"/>
      <c r="M68" s="33"/>
      <c r="N68" s="28"/>
      <c r="O68" s="28"/>
      <c r="P68" s="28"/>
      <c r="Q68" s="28"/>
      <c r="R68" s="27">
        <v>0.09</v>
      </c>
    </row>
    <row r="69" spans="1:18" x14ac:dyDescent="0.15">
      <c r="A69" s="8"/>
      <c r="B69" s="8"/>
      <c r="C69" s="8"/>
      <c r="D69" s="10" t="s">
        <v>22</v>
      </c>
      <c r="E69" s="21">
        <f t="shared" si="3"/>
        <v>-9.1408137768044817</v>
      </c>
      <c r="F69" s="32">
        <v>1.4837818986</v>
      </c>
      <c r="G69" s="32">
        <v>1.63305655738</v>
      </c>
      <c r="H69" s="32">
        <v>1.6030051595000001</v>
      </c>
      <c r="I69" s="32">
        <v>1.687037562</v>
      </c>
      <c r="J69" s="32">
        <v>1.35977472715</v>
      </c>
      <c r="K69" s="32">
        <v>1.59232362341001</v>
      </c>
      <c r="L69" s="32">
        <v>1.6866737387499999</v>
      </c>
      <c r="M69" s="32">
        <v>2.124203638</v>
      </c>
      <c r="N69" s="27">
        <v>1.6446956699999999</v>
      </c>
      <c r="O69" s="27">
        <v>1.8478783299999997</v>
      </c>
      <c r="P69" s="27">
        <v>1.951533038</v>
      </c>
      <c r="Q69" s="27">
        <v>2.0061652000000003</v>
      </c>
      <c r="R69" s="27">
        <v>2.06</v>
      </c>
    </row>
    <row r="70" spans="1:18" x14ac:dyDescent="0.15">
      <c r="A70" s="8"/>
      <c r="B70" s="8"/>
      <c r="C70" s="8"/>
      <c r="D70" s="10" t="s">
        <v>23</v>
      </c>
      <c r="E70" s="46"/>
      <c r="F70" s="32">
        <v>1.182E-4</v>
      </c>
      <c r="G70" s="33"/>
      <c r="H70" s="33"/>
      <c r="I70" s="33"/>
      <c r="J70" s="33"/>
      <c r="K70" s="33"/>
      <c r="L70" s="33"/>
      <c r="M70" s="33"/>
      <c r="N70" s="28"/>
      <c r="O70" s="28"/>
      <c r="P70" s="28"/>
      <c r="Q70" s="28"/>
      <c r="R70" s="28"/>
    </row>
    <row r="71" spans="1:18" x14ac:dyDescent="0.15">
      <c r="A71" s="8"/>
      <c r="B71" s="8"/>
      <c r="C71" s="8"/>
      <c r="D71" s="10" t="s">
        <v>24</v>
      </c>
      <c r="E71" s="21">
        <f t="shared" ref="E71:E134" si="41">IF($G71&lt;&gt;0,($F71-$G71)/$G71*100,"")</f>
        <v>10.223058547021518</v>
      </c>
      <c r="F71" s="32">
        <v>3.3578324999999999E-2</v>
      </c>
      <c r="G71" s="32">
        <v>3.0463975000000001E-2</v>
      </c>
      <c r="H71" s="33"/>
      <c r="I71" s="33"/>
      <c r="J71" s="33"/>
      <c r="K71" s="33"/>
      <c r="L71" s="33"/>
      <c r="M71" s="33"/>
      <c r="N71" s="28"/>
      <c r="O71" s="28"/>
      <c r="P71" s="28"/>
      <c r="Q71" s="28"/>
      <c r="R71" s="28"/>
    </row>
    <row r="72" spans="1:18" x14ac:dyDescent="0.15">
      <c r="A72" s="8"/>
      <c r="B72" s="8"/>
      <c r="C72" s="8"/>
      <c r="D72" s="10" t="s">
        <v>25</v>
      </c>
      <c r="E72" s="23">
        <f t="shared" si="41"/>
        <v>-13.697894104855072</v>
      </c>
      <c r="F72" s="34">
        <v>2.7764146925E-2</v>
      </c>
      <c r="G72" s="34">
        <v>3.2170879999999999E-2</v>
      </c>
      <c r="H72" s="34">
        <v>2.8655199999999999E-2</v>
      </c>
      <c r="I72" s="35"/>
      <c r="J72" s="35"/>
      <c r="K72" s="35"/>
      <c r="L72" s="35"/>
      <c r="M72" s="35"/>
      <c r="N72" s="29"/>
      <c r="O72" s="29"/>
      <c r="P72" s="29"/>
      <c r="Q72" s="29"/>
      <c r="R72" s="29"/>
    </row>
    <row r="73" spans="1:18" x14ac:dyDescent="0.15">
      <c r="A73" s="8"/>
      <c r="B73" s="6" t="s">
        <v>54</v>
      </c>
      <c r="C73" s="6" t="s">
        <v>6</v>
      </c>
      <c r="D73" s="7" t="s">
        <v>17</v>
      </c>
      <c r="E73" s="38">
        <f t="shared" si="41"/>
        <v>-19.631963071548874</v>
      </c>
      <c r="F73" s="30">
        <f>F74+F82</f>
        <v>14.816369999999999</v>
      </c>
      <c r="G73" s="30">
        <f>G74+G82</f>
        <v>18.435649999999999</v>
      </c>
      <c r="H73" s="30">
        <f t="shared" ref="H73" si="42">H74+H82</f>
        <v>16.823229999999999</v>
      </c>
      <c r="I73" s="30">
        <f t="shared" ref="I73:N73" si="43">I74+I82</f>
        <v>25.166699999999999</v>
      </c>
      <c r="J73" s="30">
        <f t="shared" si="43"/>
        <v>25.318300000000004</v>
      </c>
      <c r="K73" s="30">
        <f t="shared" si="43"/>
        <v>30.250810000000001</v>
      </c>
      <c r="L73" s="30">
        <f t="shared" si="43"/>
        <v>22.044740000000001</v>
      </c>
      <c r="M73" s="30">
        <f t="shared" si="43"/>
        <v>26.902999999999999</v>
      </c>
      <c r="N73" s="30">
        <f t="shared" si="43"/>
        <v>40.614999999999995</v>
      </c>
      <c r="O73" s="30">
        <f t="shared" ref="O73:R73" si="44">O74+O82</f>
        <v>41.788353876000002</v>
      </c>
      <c r="P73" s="30">
        <f t="shared" si="44"/>
        <v>44.960029849199998</v>
      </c>
      <c r="Q73" s="30">
        <f t="shared" si="44"/>
        <v>46.944592889199996</v>
      </c>
      <c r="R73" s="30">
        <f t="shared" si="44"/>
        <v>47.914424597999997</v>
      </c>
    </row>
    <row r="74" spans="1:18" x14ac:dyDescent="0.15">
      <c r="A74" s="8"/>
      <c r="B74" s="8" t="s">
        <v>55</v>
      </c>
      <c r="C74" s="8"/>
      <c r="D74" s="9" t="s">
        <v>37</v>
      </c>
      <c r="E74" s="21">
        <f t="shared" si="41"/>
        <v>-20.447785114430413</v>
      </c>
      <c r="F74" s="27">
        <f>SUM(F75:F81)</f>
        <v>12.40935</v>
      </c>
      <c r="G74" s="27">
        <f>SUM(G75:G81)</f>
        <v>15.599</v>
      </c>
      <c r="H74" s="27">
        <f t="shared" ref="H74:N74" si="45">SUM(H75:H81)</f>
        <v>14.033999999999999</v>
      </c>
      <c r="I74" s="27">
        <f t="shared" si="45"/>
        <v>22.625</v>
      </c>
      <c r="J74" s="27">
        <f t="shared" si="45"/>
        <v>20.851600000000005</v>
      </c>
      <c r="K74" s="27">
        <f t="shared" si="45"/>
        <v>25.120190000000001</v>
      </c>
      <c r="L74" s="27">
        <f t="shared" si="45"/>
        <v>15.941000000000001</v>
      </c>
      <c r="M74" s="27">
        <f t="shared" si="45"/>
        <v>21.204999999999998</v>
      </c>
      <c r="N74" s="27">
        <f t="shared" si="45"/>
        <v>33.513999999999996</v>
      </c>
      <c r="O74" s="27">
        <f t="shared" ref="O74:R74" si="46">SUM(O75:O81)</f>
        <v>32.792000000000002</v>
      </c>
      <c r="P74" s="27">
        <f t="shared" si="46"/>
        <v>35.027000000000001</v>
      </c>
      <c r="Q74" s="27">
        <f t="shared" si="46"/>
        <v>36.732999999999997</v>
      </c>
      <c r="R74" s="27">
        <f t="shared" si="46"/>
        <v>37.017999999999994</v>
      </c>
    </row>
    <row r="75" spans="1:18" x14ac:dyDescent="0.15">
      <c r="A75" s="8"/>
      <c r="B75" s="8"/>
      <c r="C75" s="8"/>
      <c r="D75" s="10" t="s">
        <v>19</v>
      </c>
      <c r="E75" s="21">
        <f t="shared" si="41"/>
        <v>-19.88038969808046</v>
      </c>
      <c r="F75" s="32">
        <v>8.3059999999999992</v>
      </c>
      <c r="G75" s="32">
        <v>10.367000000000001</v>
      </c>
      <c r="H75" s="32">
        <v>10.750999999999999</v>
      </c>
      <c r="I75" s="32">
        <v>18.783999999999999</v>
      </c>
      <c r="J75" s="32">
        <v>15.4876</v>
      </c>
      <c r="K75" s="32">
        <v>19.838290000000001</v>
      </c>
      <c r="L75" s="32">
        <v>11.989000000000001</v>
      </c>
      <c r="M75" s="32">
        <v>16.974</v>
      </c>
      <c r="N75" s="27">
        <v>29.096</v>
      </c>
      <c r="O75" s="27">
        <v>28.422999999999998</v>
      </c>
      <c r="P75" s="27">
        <v>30.879000000000001</v>
      </c>
      <c r="Q75" s="27">
        <v>31.655999999999999</v>
      </c>
      <c r="R75" s="27">
        <v>31.946999999999996</v>
      </c>
    </row>
    <row r="76" spans="1:18" x14ac:dyDescent="0.15">
      <c r="A76" s="8"/>
      <c r="B76" s="8"/>
      <c r="C76" s="8"/>
      <c r="D76" s="10" t="s">
        <v>20</v>
      </c>
      <c r="E76" s="21">
        <f t="shared" si="41"/>
        <v>-18.896713615023479</v>
      </c>
      <c r="F76" s="32">
        <v>0.69099999999999995</v>
      </c>
      <c r="G76" s="32">
        <v>0.85199999999999998</v>
      </c>
      <c r="H76" s="32">
        <v>0.96299999999999997</v>
      </c>
      <c r="I76" s="32">
        <v>0.98299999999999998</v>
      </c>
      <c r="J76" s="32">
        <v>1.004</v>
      </c>
      <c r="K76" s="32">
        <v>0.94610000000000005</v>
      </c>
      <c r="L76" s="32">
        <v>1.016</v>
      </c>
      <c r="M76" s="32">
        <v>1.0509999999999999</v>
      </c>
      <c r="N76" s="27">
        <v>0.92400000000000004</v>
      </c>
      <c r="O76" s="27">
        <v>0.92</v>
      </c>
      <c r="P76" s="27">
        <v>1.0620000000000001</v>
      </c>
      <c r="Q76" s="27">
        <v>0.63500000000000001</v>
      </c>
      <c r="R76" s="28"/>
    </row>
    <row r="77" spans="1:18" x14ac:dyDescent="0.15">
      <c r="A77" s="8"/>
      <c r="B77" s="8"/>
      <c r="C77" s="8"/>
      <c r="D77" s="10" t="s">
        <v>51</v>
      </c>
      <c r="E77" s="22" t="str">
        <f t="shared" si="41"/>
        <v/>
      </c>
      <c r="F77" s="33"/>
      <c r="G77" s="33"/>
      <c r="H77" s="33"/>
      <c r="I77" s="33"/>
      <c r="J77" s="33"/>
      <c r="K77" s="33"/>
      <c r="L77" s="33"/>
      <c r="M77" s="33"/>
      <c r="N77" s="28"/>
      <c r="O77" s="28"/>
      <c r="P77" s="28"/>
      <c r="Q77" s="28"/>
      <c r="R77" s="27">
        <v>0.629</v>
      </c>
    </row>
    <row r="78" spans="1:18" x14ac:dyDescent="0.15">
      <c r="A78" s="8"/>
      <c r="B78" s="8"/>
      <c r="C78" s="8"/>
      <c r="D78" s="10" t="s">
        <v>22</v>
      </c>
      <c r="E78" s="21">
        <f t="shared" si="41"/>
        <v>-33.614330874604839</v>
      </c>
      <c r="F78" s="32">
        <v>1.26</v>
      </c>
      <c r="G78" s="32">
        <v>1.8979999999999999</v>
      </c>
      <c r="H78" s="32">
        <v>1.9870000000000001</v>
      </c>
      <c r="I78" s="32">
        <v>2.5990000000000002</v>
      </c>
      <c r="J78" s="32">
        <v>4.0679999999999996</v>
      </c>
      <c r="K78" s="32">
        <v>4.0679999999999996</v>
      </c>
      <c r="L78" s="32">
        <v>2.9359999999999999</v>
      </c>
      <c r="M78" s="32">
        <v>3.18</v>
      </c>
      <c r="N78" s="27">
        <v>3.45</v>
      </c>
      <c r="O78" s="27">
        <v>3.4119999999999999</v>
      </c>
      <c r="P78" s="27">
        <v>3.0859999999999999</v>
      </c>
      <c r="Q78" s="27">
        <v>4.4420000000000002</v>
      </c>
      <c r="R78" s="27">
        <v>4.4420000000000002</v>
      </c>
    </row>
    <row r="79" spans="1:18" x14ac:dyDescent="0.15">
      <c r="A79" s="8"/>
      <c r="B79" s="8"/>
      <c r="C79" s="8"/>
      <c r="D79" s="10" t="s">
        <v>23</v>
      </c>
      <c r="E79" s="21">
        <f t="shared" si="41"/>
        <v>-24.958402662229613</v>
      </c>
      <c r="F79" s="32">
        <v>0.45100000000000001</v>
      </c>
      <c r="G79" s="32">
        <v>0.60099999999999998</v>
      </c>
      <c r="H79" s="33"/>
      <c r="I79" s="33"/>
      <c r="J79" s="33"/>
      <c r="K79" s="33"/>
      <c r="L79" s="33"/>
      <c r="M79" s="33"/>
      <c r="N79" s="28"/>
      <c r="O79" s="28"/>
      <c r="P79" s="28"/>
      <c r="Q79" s="28"/>
      <c r="R79" s="28"/>
    </row>
    <row r="80" spans="1:18" x14ac:dyDescent="0.15">
      <c r="A80" s="8"/>
      <c r="B80" s="8"/>
      <c r="C80" s="8"/>
      <c r="D80" s="10" t="s">
        <v>24</v>
      </c>
      <c r="E80" s="21">
        <f t="shared" si="41"/>
        <v>-10.582614056720104</v>
      </c>
      <c r="F80" s="32">
        <v>1.45035</v>
      </c>
      <c r="G80" s="32">
        <v>1.6220000000000001</v>
      </c>
      <c r="H80" s="33"/>
      <c r="I80" s="33"/>
      <c r="J80" s="33"/>
      <c r="K80" s="33"/>
      <c r="L80" s="33"/>
      <c r="M80" s="33"/>
      <c r="N80" s="28"/>
      <c r="O80" s="28"/>
      <c r="P80" s="28"/>
      <c r="Q80" s="28"/>
      <c r="R80" s="28"/>
    </row>
    <row r="81" spans="1:18" x14ac:dyDescent="0.15">
      <c r="A81" s="8"/>
      <c r="B81" s="8"/>
      <c r="C81" s="8"/>
      <c r="D81" s="10" t="s">
        <v>25</v>
      </c>
      <c r="E81" s="21">
        <f t="shared" si="41"/>
        <v>-3.0888030888030915</v>
      </c>
      <c r="F81" s="32">
        <v>0.251</v>
      </c>
      <c r="G81" s="32">
        <v>0.25900000000000001</v>
      </c>
      <c r="H81" s="32">
        <v>0.33300000000000002</v>
      </c>
      <c r="I81" s="32">
        <v>0.25900000000000001</v>
      </c>
      <c r="J81" s="32">
        <v>0.29199999999999998</v>
      </c>
      <c r="K81" s="32">
        <v>0.26779999999999998</v>
      </c>
      <c r="L81" s="32">
        <v>0</v>
      </c>
      <c r="M81" s="32">
        <v>0</v>
      </c>
      <c r="N81" s="27">
        <v>4.3999999999999997E-2</v>
      </c>
      <c r="O81" s="27">
        <v>3.6999999999999998E-2</v>
      </c>
      <c r="P81" s="28"/>
      <c r="Q81" s="28"/>
      <c r="R81" s="28"/>
    </row>
    <row r="82" spans="1:18" x14ac:dyDescent="0.15">
      <c r="A82" s="8"/>
      <c r="B82" s="8"/>
      <c r="C82" s="8"/>
      <c r="D82" s="9" t="s">
        <v>26</v>
      </c>
      <c r="E82" s="21">
        <f t="shared" si="41"/>
        <v>-15.145682407064671</v>
      </c>
      <c r="F82" s="27">
        <f>SUM(F83:F85)</f>
        <v>2.4070200000000002</v>
      </c>
      <c r="G82" s="27">
        <f>SUM(G83:G85)</f>
        <v>2.8366500000000001</v>
      </c>
      <c r="H82" s="27">
        <f t="shared" ref="H82" si="47">SUM(H83:H85)</f>
        <v>2.7892299999999999</v>
      </c>
      <c r="I82" s="27">
        <f t="shared" ref="I82:N82" si="48">SUM(I83:I85)</f>
        <v>2.5417000000000001</v>
      </c>
      <c r="J82" s="27">
        <f t="shared" si="48"/>
        <v>4.4667000000000003</v>
      </c>
      <c r="K82" s="27">
        <f t="shared" si="48"/>
        <v>5.1306199999999995</v>
      </c>
      <c r="L82" s="27">
        <f t="shared" si="48"/>
        <v>6.1037400000000002</v>
      </c>
      <c r="M82" s="27">
        <f t="shared" si="48"/>
        <v>5.6980000000000004</v>
      </c>
      <c r="N82" s="27">
        <f t="shared" si="48"/>
        <v>7.101</v>
      </c>
      <c r="O82" s="27">
        <f t="shared" ref="O82:R82" si="49">SUM(O83:O85)</f>
        <v>8.9963538759999988</v>
      </c>
      <c r="P82" s="27">
        <f t="shared" si="49"/>
        <v>9.9330298492000004</v>
      </c>
      <c r="Q82" s="27">
        <f t="shared" si="49"/>
        <v>10.2115928892</v>
      </c>
      <c r="R82" s="27">
        <f t="shared" si="49"/>
        <v>10.896424597999999</v>
      </c>
    </row>
    <row r="83" spans="1:18" x14ac:dyDescent="0.15">
      <c r="A83" s="8"/>
      <c r="B83" s="8"/>
      <c r="C83" s="8"/>
      <c r="D83" s="10" t="s">
        <v>38</v>
      </c>
      <c r="E83" s="21">
        <f t="shared" si="41"/>
        <v>-7.2971380984299135</v>
      </c>
      <c r="F83" s="32">
        <v>2.2820200000000002</v>
      </c>
      <c r="G83" s="32">
        <v>2.4616500000000001</v>
      </c>
      <c r="H83" s="32">
        <v>2.63923</v>
      </c>
      <c r="I83" s="32">
        <v>2.2166999999999999</v>
      </c>
      <c r="J83" s="32">
        <v>3.7292000000000001</v>
      </c>
      <c r="K83" s="32">
        <v>4.2456199999999997</v>
      </c>
      <c r="L83" s="32">
        <v>4.62324</v>
      </c>
      <c r="M83" s="32">
        <v>4.335</v>
      </c>
      <c r="N83" s="27">
        <v>5.5270000000000001</v>
      </c>
      <c r="O83" s="27">
        <v>6.5725538759999997</v>
      </c>
      <c r="P83" s="27">
        <v>8.2930298491999999</v>
      </c>
      <c r="Q83" s="27">
        <v>8.1115928892000007</v>
      </c>
      <c r="R83" s="27">
        <v>8.7974245979999992</v>
      </c>
    </row>
    <row r="84" spans="1:18" x14ac:dyDescent="0.15">
      <c r="A84" s="8"/>
      <c r="B84" s="8"/>
      <c r="C84" s="8"/>
      <c r="D84" s="10" t="s">
        <v>42</v>
      </c>
      <c r="E84" s="22" t="str">
        <f t="shared" si="41"/>
        <v/>
      </c>
      <c r="F84" s="33"/>
      <c r="G84" s="33"/>
      <c r="H84" s="33"/>
      <c r="I84" s="33"/>
      <c r="J84" s="33"/>
      <c r="K84" s="33"/>
      <c r="L84" s="33"/>
      <c r="M84" s="33"/>
      <c r="N84" s="27">
        <v>0.57499999999999996</v>
      </c>
      <c r="O84" s="27">
        <v>1.23</v>
      </c>
      <c r="P84" s="27">
        <v>1.51</v>
      </c>
      <c r="Q84" s="27">
        <v>1.66</v>
      </c>
      <c r="R84" s="27">
        <v>1.87</v>
      </c>
    </row>
    <row r="85" spans="1:18" x14ac:dyDescent="0.15">
      <c r="A85" s="8"/>
      <c r="B85" s="11"/>
      <c r="C85" s="11"/>
      <c r="D85" s="10" t="s">
        <v>39</v>
      </c>
      <c r="E85" s="23">
        <f t="shared" si="41"/>
        <v>-66.666666666666657</v>
      </c>
      <c r="F85" s="34">
        <v>0.125</v>
      </c>
      <c r="G85" s="34">
        <v>0.375</v>
      </c>
      <c r="H85" s="34">
        <v>0.15</v>
      </c>
      <c r="I85" s="34">
        <v>0.32500000000000001</v>
      </c>
      <c r="J85" s="34">
        <v>0.73750000000000004</v>
      </c>
      <c r="K85" s="34">
        <v>0.88500000000000001</v>
      </c>
      <c r="L85" s="34">
        <v>1.4804999999999999</v>
      </c>
      <c r="M85" s="34">
        <v>1.363</v>
      </c>
      <c r="N85" s="24">
        <v>0.999</v>
      </c>
      <c r="O85" s="24">
        <v>1.1938</v>
      </c>
      <c r="P85" s="24">
        <v>0.13</v>
      </c>
      <c r="Q85" s="24">
        <v>0.44</v>
      </c>
      <c r="R85" s="24">
        <v>0.22900000000000001</v>
      </c>
    </row>
    <row r="86" spans="1:18" x14ac:dyDescent="0.15">
      <c r="A86" s="8"/>
      <c r="B86" s="6" t="s">
        <v>56</v>
      </c>
      <c r="C86" s="6" t="s">
        <v>6</v>
      </c>
      <c r="D86" s="7" t="s">
        <v>36</v>
      </c>
      <c r="E86" s="38">
        <f t="shared" si="41"/>
        <v>-21.686281801054623</v>
      </c>
      <c r="F86" s="30">
        <f t="shared" ref="F86" si="50">F87+F91</f>
        <v>244.16193519999896</v>
      </c>
      <c r="G86" s="30">
        <f t="shared" ref="G86:H86" si="51">G87+G91</f>
        <v>311.77415759999889</v>
      </c>
      <c r="H86" s="30">
        <f t="shared" si="51"/>
        <v>318.18204499999899</v>
      </c>
      <c r="I86" s="30">
        <f t="shared" ref="I86:N86" si="52">I87+I91</f>
        <v>329.99449649999951</v>
      </c>
      <c r="J86" s="30">
        <f t="shared" si="52"/>
        <v>364.39014609999936</v>
      </c>
      <c r="K86" s="30">
        <f t="shared" si="52"/>
        <v>354.72304609999935</v>
      </c>
      <c r="L86" s="30">
        <f t="shared" si="52"/>
        <v>376.54990309999891</v>
      </c>
      <c r="M86" s="30">
        <f t="shared" si="52"/>
        <v>356.536164399999</v>
      </c>
      <c r="N86" s="30">
        <f t="shared" si="52"/>
        <v>327.93435559999938</v>
      </c>
      <c r="O86" s="30">
        <f t="shared" ref="O86:R86" si="53">O87+O91</f>
        <v>349.50231654099969</v>
      </c>
      <c r="P86" s="30">
        <f t="shared" si="53"/>
        <v>334.63755930000002</v>
      </c>
      <c r="Q86" s="30">
        <f t="shared" si="53"/>
        <v>324.10211235279996</v>
      </c>
      <c r="R86" s="30">
        <f t="shared" si="53"/>
        <v>306.98044769999967</v>
      </c>
    </row>
    <row r="87" spans="1:18" x14ac:dyDescent="0.15">
      <c r="A87" s="8"/>
      <c r="B87" s="8"/>
      <c r="C87" s="8"/>
      <c r="D87" s="9" t="s">
        <v>37</v>
      </c>
      <c r="E87" s="21">
        <f t="shared" si="41"/>
        <v>-22.801131562661851</v>
      </c>
      <c r="F87" s="27">
        <f>SUM(F88:F90)</f>
        <v>229.73951519999898</v>
      </c>
      <c r="G87" s="27">
        <f>SUM(G88:G90)</f>
        <v>297.59440759999887</v>
      </c>
      <c r="H87" s="27">
        <f>SUM(H88:H89)</f>
        <v>300.78043499999899</v>
      </c>
      <c r="I87" s="27">
        <f t="shared" ref="I87:N87" si="54">SUM(I88:I89)</f>
        <v>311.38541649999951</v>
      </c>
      <c r="J87" s="27">
        <f t="shared" si="54"/>
        <v>340.44727609999939</v>
      </c>
      <c r="K87" s="27">
        <f t="shared" si="54"/>
        <v>334.27373609999933</v>
      </c>
      <c r="L87" s="27">
        <f t="shared" si="54"/>
        <v>338.50666309999895</v>
      </c>
      <c r="M87" s="27">
        <f t="shared" si="54"/>
        <v>320.26016439999898</v>
      </c>
      <c r="N87" s="27">
        <f t="shared" si="54"/>
        <v>297.3973555999994</v>
      </c>
      <c r="O87" s="27">
        <f t="shared" ref="O87:R87" si="55">SUM(O88:O89)</f>
        <v>317.86677739999971</v>
      </c>
      <c r="P87" s="27">
        <f t="shared" si="55"/>
        <v>303.50755930000003</v>
      </c>
      <c r="Q87" s="27">
        <f t="shared" si="55"/>
        <v>292.84216099999998</v>
      </c>
      <c r="R87" s="27">
        <f t="shared" si="55"/>
        <v>290.84228709999968</v>
      </c>
    </row>
    <row r="88" spans="1:18" x14ac:dyDescent="0.15">
      <c r="A88" s="8"/>
      <c r="B88" s="8"/>
      <c r="C88" s="8"/>
      <c r="D88" s="10" t="s">
        <v>19</v>
      </c>
      <c r="E88" s="21">
        <f t="shared" si="41"/>
        <v>-19.114433621912109</v>
      </c>
      <c r="F88" s="32">
        <v>196.25964039999999</v>
      </c>
      <c r="G88" s="32">
        <v>242.63864269999999</v>
      </c>
      <c r="H88" s="32">
        <v>257.49098429999998</v>
      </c>
      <c r="I88" s="32">
        <v>259.98095749999999</v>
      </c>
      <c r="J88" s="32">
        <v>284.30354519999997</v>
      </c>
      <c r="K88" s="32">
        <v>281.74501650000002</v>
      </c>
      <c r="L88" s="32">
        <v>297.91728740000002</v>
      </c>
      <c r="M88" s="32">
        <v>271.06297769999998</v>
      </c>
      <c r="N88" s="27">
        <v>241.5607632</v>
      </c>
      <c r="O88" s="27">
        <v>243.92299579999991</v>
      </c>
      <c r="P88" s="27">
        <v>230.56574969999997</v>
      </c>
      <c r="Q88" s="27">
        <v>214.22543849999994</v>
      </c>
      <c r="R88" s="27">
        <v>210.57353149999989</v>
      </c>
    </row>
    <row r="89" spans="1:18" x14ac:dyDescent="0.15">
      <c r="A89" s="8"/>
      <c r="B89" s="8"/>
      <c r="C89" s="8"/>
      <c r="D89" s="10" t="s">
        <v>22</v>
      </c>
      <c r="E89" s="21">
        <f t="shared" si="41"/>
        <v>-39.719602090655769</v>
      </c>
      <c r="F89" s="32">
        <v>22.755774799998999</v>
      </c>
      <c r="G89" s="32">
        <v>37.7498748999989</v>
      </c>
      <c r="H89" s="32">
        <v>43.289450699999001</v>
      </c>
      <c r="I89" s="32">
        <v>51.404458999999498</v>
      </c>
      <c r="J89" s="32">
        <v>56.143730899999397</v>
      </c>
      <c r="K89" s="32">
        <v>52.528719599999299</v>
      </c>
      <c r="L89" s="32">
        <v>40.589375699998897</v>
      </c>
      <c r="M89" s="32">
        <v>49.197186699999001</v>
      </c>
      <c r="N89" s="27">
        <v>55.836592399999397</v>
      </c>
      <c r="O89" s="27">
        <v>73.943781599999795</v>
      </c>
      <c r="P89" s="27">
        <v>72.941809600000042</v>
      </c>
      <c r="Q89" s="27">
        <v>78.616722500000023</v>
      </c>
      <c r="R89" s="27">
        <v>80.268755599999821</v>
      </c>
    </row>
    <row r="90" spans="1:18" x14ac:dyDescent="0.15">
      <c r="A90" s="8"/>
      <c r="B90" s="8"/>
      <c r="C90" s="8"/>
      <c r="D90" s="10" t="s">
        <v>24</v>
      </c>
      <c r="E90" s="21">
        <f t="shared" si="41"/>
        <v>-37.67192513726404</v>
      </c>
      <c r="F90" s="32">
        <v>10.7241</v>
      </c>
      <c r="G90" s="32">
        <v>17.20589</v>
      </c>
      <c r="H90" s="33"/>
      <c r="I90" s="33"/>
      <c r="J90" s="33"/>
      <c r="K90" s="33"/>
      <c r="L90" s="33"/>
      <c r="M90" s="33"/>
      <c r="N90" s="28"/>
      <c r="O90" s="28"/>
      <c r="P90" s="28"/>
      <c r="Q90" s="28"/>
      <c r="R90" s="28"/>
    </row>
    <row r="91" spans="1:18" x14ac:dyDescent="0.15">
      <c r="A91" s="8"/>
      <c r="B91" s="8"/>
      <c r="C91" s="8"/>
      <c r="D91" s="9" t="s">
        <v>26</v>
      </c>
      <c r="E91" s="21">
        <f t="shared" si="41"/>
        <v>1.7113841922459874</v>
      </c>
      <c r="F91" s="27">
        <f>SUM(F92:F94)</f>
        <v>14.422420000000001</v>
      </c>
      <c r="G91" s="27">
        <f>SUM(G92:G94)</f>
        <v>14.17975</v>
      </c>
      <c r="H91" s="27">
        <f t="shared" ref="H91" si="56">SUM(H92:H94)</f>
        <v>17.401610000000002</v>
      </c>
      <c r="I91" s="27">
        <f t="shared" ref="I91:N91" si="57">SUM(I92:I94)</f>
        <v>18.609079999999999</v>
      </c>
      <c r="J91" s="27">
        <f t="shared" si="57"/>
        <v>23.942869999999999</v>
      </c>
      <c r="K91" s="27">
        <f t="shared" si="57"/>
        <v>20.449310000000001</v>
      </c>
      <c r="L91" s="27">
        <f t="shared" si="57"/>
        <v>38.043239999999997</v>
      </c>
      <c r="M91" s="27">
        <f t="shared" si="57"/>
        <v>36.276000000000003</v>
      </c>
      <c r="N91" s="27">
        <f t="shared" si="57"/>
        <v>30.537000000000003</v>
      </c>
      <c r="O91" s="27">
        <f t="shared" ref="O91:R91" si="58">SUM(O92:O94)</f>
        <v>31.635539140999999</v>
      </c>
      <c r="P91" s="27">
        <f t="shared" si="58"/>
        <v>31.130000000000003</v>
      </c>
      <c r="Q91" s="27">
        <f t="shared" si="58"/>
        <v>31.259951352799998</v>
      </c>
      <c r="R91" s="27">
        <f t="shared" si="58"/>
        <v>16.138160599999999</v>
      </c>
    </row>
    <row r="92" spans="1:18" x14ac:dyDescent="0.15">
      <c r="A92" s="8"/>
      <c r="B92" s="8"/>
      <c r="C92" s="8"/>
      <c r="D92" s="10" t="s">
        <v>38</v>
      </c>
      <c r="E92" s="21">
        <f t="shared" si="41"/>
        <v>1.7113841922459874</v>
      </c>
      <c r="F92" s="32">
        <v>14.422420000000001</v>
      </c>
      <c r="G92" s="32">
        <v>14.17975</v>
      </c>
      <c r="H92" s="32">
        <v>17.401610000000002</v>
      </c>
      <c r="I92" s="32">
        <v>18.609079999999999</v>
      </c>
      <c r="J92" s="32">
        <v>23.942869999999999</v>
      </c>
      <c r="K92" s="32">
        <v>20.449310000000001</v>
      </c>
      <c r="L92" s="32">
        <v>38.043239999999997</v>
      </c>
      <c r="M92" s="32">
        <v>36.276000000000003</v>
      </c>
      <c r="N92" s="27">
        <v>29.937000000000001</v>
      </c>
      <c r="O92" s="27">
        <v>30.895539141</v>
      </c>
      <c r="P92" s="27">
        <v>30.21</v>
      </c>
      <c r="Q92" s="27">
        <v>30.309951352799999</v>
      </c>
      <c r="R92" s="27">
        <v>14.288160599999999</v>
      </c>
    </row>
    <row r="93" spans="1:18" x14ac:dyDescent="0.15">
      <c r="A93" s="8"/>
      <c r="B93" s="8"/>
      <c r="C93" s="8"/>
      <c r="D93" s="10" t="s">
        <v>42</v>
      </c>
      <c r="E93" s="22" t="str">
        <f t="shared" si="41"/>
        <v/>
      </c>
      <c r="F93" s="33"/>
      <c r="G93" s="33"/>
      <c r="H93" s="33"/>
      <c r="I93" s="33"/>
      <c r="J93" s="33"/>
      <c r="K93" s="33"/>
      <c r="L93" s="33"/>
      <c r="M93" s="33"/>
      <c r="N93" s="27">
        <v>0.6</v>
      </c>
      <c r="O93" s="27">
        <v>0.74</v>
      </c>
      <c r="P93" s="27">
        <v>0.92</v>
      </c>
      <c r="Q93" s="27">
        <v>0.95</v>
      </c>
      <c r="R93" s="27">
        <v>1.1000000000000001</v>
      </c>
    </row>
    <row r="94" spans="1:18" x14ac:dyDescent="0.15">
      <c r="A94" s="11"/>
      <c r="B94" s="11"/>
      <c r="C94" s="11"/>
      <c r="D94" s="10" t="s">
        <v>39</v>
      </c>
      <c r="E94" s="25" t="str">
        <f t="shared" si="41"/>
        <v/>
      </c>
      <c r="F94" s="35"/>
      <c r="G94" s="35"/>
      <c r="H94" s="35"/>
      <c r="I94" s="35"/>
      <c r="J94" s="35"/>
      <c r="K94" s="35"/>
      <c r="L94" s="35"/>
      <c r="M94" s="35"/>
      <c r="N94" s="29"/>
      <c r="O94" s="29"/>
      <c r="P94" s="29"/>
      <c r="Q94" s="29"/>
      <c r="R94" s="24">
        <v>0.75</v>
      </c>
    </row>
    <row r="95" spans="1:18" ht="15.75" x14ac:dyDescent="0.15">
      <c r="A95" s="14" t="s">
        <v>7</v>
      </c>
      <c r="B95" s="14" t="s">
        <v>57</v>
      </c>
      <c r="C95" s="14" t="s">
        <v>6</v>
      </c>
      <c r="D95" s="15" t="s">
        <v>36</v>
      </c>
      <c r="E95" s="38">
        <f t="shared" si="41"/>
        <v>-29.918822809607814</v>
      </c>
      <c r="F95" s="30">
        <f>F96+F104</f>
        <v>11571.626247709664</v>
      </c>
      <c r="G95" s="30">
        <f>G96+G104</f>
        <v>16511.746394146019</v>
      </c>
      <c r="H95" s="30">
        <f t="shared" ref="H95" si="59">H96+H104</f>
        <v>15542.906650389828</v>
      </c>
      <c r="I95" s="30">
        <f t="shared" ref="I95:N95" si="60">I96+I104</f>
        <v>12555.979400797494</v>
      </c>
      <c r="J95" s="30">
        <f t="shared" si="60"/>
        <v>12443.421454676649</v>
      </c>
      <c r="K95" s="30">
        <f t="shared" si="60"/>
        <v>12735.577489401248</v>
      </c>
      <c r="L95" s="30">
        <f t="shared" si="60"/>
        <v>12797.03288934921</v>
      </c>
      <c r="M95" s="30">
        <f t="shared" si="60"/>
        <v>14279.152021245767</v>
      </c>
      <c r="N95" s="30">
        <f t="shared" si="60"/>
        <v>15109.154824875108</v>
      </c>
      <c r="O95" s="30">
        <f t="shared" ref="O95:R95" si="61">O96+O104</f>
        <v>15065.460176596431</v>
      </c>
      <c r="P95" s="30">
        <f t="shared" si="61"/>
        <v>13420.393939004069</v>
      </c>
      <c r="Q95" s="30">
        <f t="shared" si="61"/>
        <v>15383.178618893686</v>
      </c>
      <c r="R95" s="30">
        <f t="shared" si="61"/>
        <v>12000.26132299792</v>
      </c>
    </row>
    <row r="96" spans="1:18" x14ac:dyDescent="0.15">
      <c r="A96" s="16"/>
      <c r="B96" s="16"/>
      <c r="C96" s="16"/>
      <c r="D96" s="17" t="s">
        <v>37</v>
      </c>
      <c r="E96" s="21">
        <f t="shared" si="41"/>
        <v>-29.67919305417594</v>
      </c>
      <c r="F96" s="27">
        <f>SUM(F97:F103)</f>
        <v>8940.8518826142208</v>
      </c>
      <c r="G96" s="27">
        <f>SUM(G97:G103)</f>
        <v>12714.376115595991</v>
      </c>
      <c r="H96" s="27">
        <f t="shared" ref="H96" si="62">SUM(H97:H103)</f>
        <v>11382.394850169991</v>
      </c>
      <c r="I96" s="27">
        <f t="shared" ref="I96:N96" si="63">SUM(I97:I103)</f>
        <v>11263.221434929994</v>
      </c>
      <c r="J96" s="27">
        <f t="shared" si="63"/>
        <v>11118.72164787534</v>
      </c>
      <c r="K96" s="27">
        <f t="shared" si="63"/>
        <v>11235.330668434599</v>
      </c>
      <c r="L96" s="27">
        <f t="shared" si="63"/>
        <v>10985.929829126979</v>
      </c>
      <c r="M96" s="27">
        <f t="shared" si="63"/>
        <v>12376.940152222349</v>
      </c>
      <c r="N96" s="27">
        <f t="shared" si="63"/>
        <v>13046.050525282961</v>
      </c>
      <c r="O96" s="27">
        <f t="shared" ref="O96:R96" si="64">SUM(O97:O103)</f>
        <v>12906.420513470708</v>
      </c>
      <c r="P96" s="27">
        <f t="shared" si="64"/>
        <v>11666.08866281428</v>
      </c>
      <c r="Q96" s="27">
        <f t="shared" si="64"/>
        <v>13408.395764212122</v>
      </c>
      <c r="R96" s="27">
        <f t="shared" si="64"/>
        <v>9747.2597889999997</v>
      </c>
    </row>
    <row r="97" spans="1:18" x14ac:dyDescent="0.15">
      <c r="A97" s="16"/>
      <c r="B97" s="16"/>
      <c r="C97" s="16"/>
      <c r="D97" s="18" t="s">
        <v>19</v>
      </c>
      <c r="E97" s="21">
        <f t="shared" si="41"/>
        <v>-26.156275911679352</v>
      </c>
      <c r="F97" s="32">
        <v>5615.0992313802199</v>
      </c>
      <c r="G97" s="32">
        <v>7604.03040434999</v>
      </c>
      <c r="H97" s="32">
        <v>7247.1325019199903</v>
      </c>
      <c r="I97" s="32">
        <v>7207.6408380799903</v>
      </c>
      <c r="J97" s="32">
        <v>7137.7835794003404</v>
      </c>
      <c r="K97" s="32">
        <v>6978.3100531345999</v>
      </c>
      <c r="L97" s="32">
        <v>7457.9171889669797</v>
      </c>
      <c r="M97" s="32">
        <v>8172.20967321235</v>
      </c>
      <c r="N97" s="27">
        <v>8933.5174821329601</v>
      </c>
      <c r="O97" s="27">
        <v>8881.9603568457096</v>
      </c>
      <c r="P97" s="27">
        <v>7823.0954806642803</v>
      </c>
      <c r="Q97" s="27">
        <v>9973.846752462121</v>
      </c>
      <c r="R97" s="27">
        <v>6539.8252240000002</v>
      </c>
    </row>
    <row r="98" spans="1:18" x14ac:dyDescent="0.15">
      <c r="A98" s="16"/>
      <c r="B98" s="16"/>
      <c r="C98" s="16"/>
      <c r="D98" s="18" t="s">
        <v>20</v>
      </c>
      <c r="E98" s="21">
        <f t="shared" si="41"/>
        <v>-28.561161088856295</v>
      </c>
      <c r="F98" s="32">
        <v>509.49330075</v>
      </c>
      <c r="G98" s="32">
        <v>713.18810399999995</v>
      </c>
      <c r="H98" s="32">
        <v>791.65374899999995</v>
      </c>
      <c r="I98" s="32">
        <v>805.03714200000002</v>
      </c>
      <c r="J98" s="32">
        <v>811.17627500000003</v>
      </c>
      <c r="K98" s="32">
        <v>817.46649600000001</v>
      </c>
      <c r="L98" s="32">
        <v>796.38399000000004</v>
      </c>
      <c r="M98" s="32">
        <v>836.87316599999997</v>
      </c>
      <c r="N98" s="27">
        <v>784.30099199999995</v>
      </c>
      <c r="O98" s="27">
        <v>809.88561000000004</v>
      </c>
      <c r="P98" s="27">
        <v>606.81084799999996</v>
      </c>
      <c r="Q98" s="27">
        <v>644.42469800000003</v>
      </c>
      <c r="R98" s="28"/>
    </row>
    <row r="99" spans="1:18" x14ac:dyDescent="0.15">
      <c r="A99" s="16"/>
      <c r="B99" s="16"/>
      <c r="C99" s="16"/>
      <c r="D99" s="18" t="s">
        <v>21</v>
      </c>
      <c r="E99" s="22" t="str">
        <f t="shared" si="41"/>
        <v/>
      </c>
      <c r="F99" s="33"/>
      <c r="G99" s="33"/>
      <c r="H99" s="33"/>
      <c r="I99" s="33"/>
      <c r="J99" s="33"/>
      <c r="K99" s="33"/>
      <c r="L99" s="33"/>
      <c r="M99" s="33"/>
      <c r="N99" s="28"/>
      <c r="O99" s="28"/>
      <c r="P99" s="28"/>
      <c r="Q99" s="28"/>
      <c r="R99" s="27">
        <v>1185.9203399999999</v>
      </c>
    </row>
    <row r="100" spans="1:18" x14ac:dyDescent="0.15">
      <c r="A100" s="16"/>
      <c r="B100" s="16"/>
      <c r="C100" s="16"/>
      <c r="D100" s="18" t="s">
        <v>22</v>
      </c>
      <c r="E100" s="21">
        <f t="shared" si="41"/>
        <v>-43.482925833910265</v>
      </c>
      <c r="F100" s="32">
        <v>2105.6536845840001</v>
      </c>
      <c r="G100" s="32">
        <v>3725.6947845459999</v>
      </c>
      <c r="H100" s="32">
        <v>2693.12369825</v>
      </c>
      <c r="I100" s="32">
        <v>3012.071233850003</v>
      </c>
      <c r="J100" s="32">
        <v>2894.874984475</v>
      </c>
      <c r="K100" s="32">
        <v>3040.1935373000001</v>
      </c>
      <c r="L100" s="32">
        <v>2356.4481321600001</v>
      </c>
      <c r="M100" s="32">
        <v>2933.3778410099999</v>
      </c>
      <c r="N100" s="27">
        <v>2862.2700661500003</v>
      </c>
      <c r="O100" s="27">
        <v>2682.5690976249998</v>
      </c>
      <c r="P100" s="27">
        <v>2761.67048415</v>
      </c>
      <c r="Q100" s="27">
        <v>2378.4576177499998</v>
      </c>
      <c r="R100" s="27">
        <v>1604.71648</v>
      </c>
    </row>
    <row r="101" spans="1:18" x14ac:dyDescent="0.15">
      <c r="A101" s="16"/>
      <c r="B101" s="16"/>
      <c r="C101" s="16"/>
      <c r="D101" s="18" t="s">
        <v>23</v>
      </c>
      <c r="E101" s="21">
        <f t="shared" si="41"/>
        <v>-16.560442931875968</v>
      </c>
      <c r="F101" s="32">
        <v>101.96355459999999</v>
      </c>
      <c r="G101" s="32">
        <v>122.2004984</v>
      </c>
      <c r="H101" s="32">
        <v>128.76826500000001</v>
      </c>
      <c r="I101" s="33"/>
      <c r="J101" s="33"/>
      <c r="K101" s="33"/>
      <c r="L101" s="33"/>
      <c r="M101" s="33"/>
      <c r="N101" s="28"/>
      <c r="O101" s="28"/>
      <c r="P101" s="28"/>
      <c r="Q101" s="28"/>
      <c r="R101" s="28"/>
    </row>
    <row r="102" spans="1:18" x14ac:dyDescent="0.15">
      <c r="A102" s="16"/>
      <c r="B102" s="16"/>
      <c r="C102" s="16"/>
      <c r="D102" s="18" t="s">
        <v>24</v>
      </c>
      <c r="E102" s="21">
        <f t="shared" si="41"/>
        <v>5.2137331495557238</v>
      </c>
      <c r="F102" s="32">
        <v>329.9709143</v>
      </c>
      <c r="G102" s="32">
        <v>313.61962399999999</v>
      </c>
      <c r="H102" s="32">
        <v>284.95701400000002</v>
      </c>
      <c r="I102" s="33"/>
      <c r="J102" s="33"/>
      <c r="K102" s="33"/>
      <c r="L102" s="33"/>
      <c r="M102" s="33"/>
      <c r="N102" s="28"/>
      <c r="O102" s="28"/>
      <c r="P102" s="28"/>
      <c r="Q102" s="28"/>
      <c r="R102" s="28"/>
    </row>
    <row r="103" spans="1:18" x14ac:dyDescent="0.15">
      <c r="A103" s="16"/>
      <c r="B103" s="16"/>
      <c r="C103" s="16"/>
      <c r="D103" s="18" t="s">
        <v>25</v>
      </c>
      <c r="E103" s="21">
        <f t="shared" si="41"/>
        <v>18.260059252936685</v>
      </c>
      <c r="F103" s="32">
        <v>278.67119700000001</v>
      </c>
      <c r="G103" s="32">
        <v>235.6427003</v>
      </c>
      <c r="H103" s="32">
        <v>236.75962200000001</v>
      </c>
      <c r="I103" s="32">
        <v>238.47222099999999</v>
      </c>
      <c r="J103" s="32">
        <v>274.88680900000003</v>
      </c>
      <c r="K103" s="32">
        <v>399.36058200000002</v>
      </c>
      <c r="L103" s="32">
        <v>375.18051800000001</v>
      </c>
      <c r="M103" s="32">
        <v>434.47947199999999</v>
      </c>
      <c r="N103" s="27">
        <v>465.96198500000003</v>
      </c>
      <c r="O103" s="27">
        <v>532.005449</v>
      </c>
      <c r="P103" s="27">
        <v>474.51184999999998</v>
      </c>
      <c r="Q103" s="27">
        <v>411.666696</v>
      </c>
      <c r="R103" s="27">
        <v>416.79774500000002</v>
      </c>
    </row>
    <row r="104" spans="1:18" x14ac:dyDescent="0.15">
      <c r="A104" s="16"/>
      <c r="B104" s="16"/>
      <c r="C104" s="16"/>
      <c r="D104" s="17" t="s">
        <v>26</v>
      </c>
      <c r="E104" s="21">
        <f t="shared" si="41"/>
        <v>-30.721152478710366</v>
      </c>
      <c r="F104" s="27">
        <f t="shared" ref="F104" si="65">SUM(F105:F111)</f>
        <v>2630.7743650954444</v>
      </c>
      <c r="G104" s="27">
        <f t="shared" ref="G104:R104" si="66">SUM(G105:G111)</f>
        <v>3797.3702785500268</v>
      </c>
      <c r="H104" s="27">
        <f t="shared" si="66"/>
        <v>4160.5118002198369</v>
      </c>
      <c r="I104" s="27">
        <f t="shared" si="66"/>
        <v>1292.7579658674999</v>
      </c>
      <c r="J104" s="27">
        <f t="shared" si="66"/>
        <v>1324.6998068013099</v>
      </c>
      <c r="K104" s="27">
        <f t="shared" si="66"/>
        <v>1500.2468209666499</v>
      </c>
      <c r="L104" s="27">
        <f t="shared" si="66"/>
        <v>1811.1030602222309</v>
      </c>
      <c r="M104" s="27">
        <f t="shared" si="66"/>
        <v>1902.2118690234183</v>
      </c>
      <c r="N104" s="27">
        <f t="shared" si="66"/>
        <v>2063.1042995921475</v>
      </c>
      <c r="O104" s="27">
        <f t="shared" si="66"/>
        <v>2159.0396631257227</v>
      </c>
      <c r="P104" s="27">
        <f t="shared" si="66"/>
        <v>1754.3052761897884</v>
      </c>
      <c r="Q104" s="27">
        <f t="shared" si="66"/>
        <v>1974.7828546815631</v>
      </c>
      <c r="R104" s="27">
        <f t="shared" si="66"/>
        <v>2253.0015339979195</v>
      </c>
    </row>
    <row r="105" spans="1:18" x14ac:dyDescent="0.15">
      <c r="A105" s="16"/>
      <c r="B105" s="16"/>
      <c r="C105" s="16"/>
      <c r="D105" s="18" t="s">
        <v>38</v>
      </c>
      <c r="E105" s="21">
        <f t="shared" si="41"/>
        <v>-38.786836926928395</v>
      </c>
      <c r="F105" s="32">
        <v>1934.1001049568383</v>
      </c>
      <c r="G105" s="32">
        <v>3159.6147100715202</v>
      </c>
      <c r="H105" s="32">
        <v>3548.6679542000002</v>
      </c>
      <c r="I105" s="32">
        <v>1114.8193253375</v>
      </c>
      <c r="J105" s="32">
        <v>1131.14801170131</v>
      </c>
      <c r="K105" s="32">
        <v>1291.02233200665</v>
      </c>
      <c r="L105" s="32">
        <v>1523.1899781722309</v>
      </c>
      <c r="M105" s="32">
        <v>1524.1922132234183</v>
      </c>
      <c r="N105" s="27">
        <v>1519.2508965065476</v>
      </c>
      <c r="O105" s="27">
        <v>1489.7392775257229</v>
      </c>
      <c r="P105" s="27">
        <v>1318.0873661897883</v>
      </c>
      <c r="Q105" s="27">
        <v>1493.2869646815629</v>
      </c>
      <c r="R105" s="27">
        <v>1842.2037739979194</v>
      </c>
    </row>
    <row r="106" spans="1:18" x14ac:dyDescent="0.15">
      <c r="A106" s="16"/>
      <c r="B106" s="16"/>
      <c r="C106" s="16"/>
      <c r="D106" s="18" t="s">
        <v>42</v>
      </c>
      <c r="E106" s="22" t="str">
        <f t="shared" si="41"/>
        <v/>
      </c>
      <c r="F106" s="33"/>
      <c r="G106" s="33"/>
      <c r="H106" s="33"/>
      <c r="I106" s="33"/>
      <c r="J106" s="33"/>
      <c r="K106" s="33"/>
      <c r="L106" s="33"/>
      <c r="M106" s="33"/>
      <c r="N106" s="27">
        <v>99.742242735600001</v>
      </c>
      <c r="O106" s="27">
        <v>173.0881</v>
      </c>
      <c r="P106" s="27">
        <v>188.67840000000001</v>
      </c>
      <c r="Q106" s="27">
        <v>203.13307999999998</v>
      </c>
      <c r="R106" s="27">
        <v>97.735560000000007</v>
      </c>
    </row>
    <row r="107" spans="1:18" x14ac:dyDescent="0.15">
      <c r="A107" s="16"/>
      <c r="B107" s="16"/>
      <c r="C107" s="16"/>
      <c r="D107" s="18" t="s">
        <v>39</v>
      </c>
      <c r="E107" s="21">
        <f t="shared" si="41"/>
        <v>-1.3589369894462229</v>
      </c>
      <c r="F107" s="32">
        <v>126.27945456</v>
      </c>
      <c r="G107" s="32">
        <v>128.0191542</v>
      </c>
      <c r="H107" s="32">
        <v>160.74026208000001</v>
      </c>
      <c r="I107" s="32">
        <v>177.93864052999999</v>
      </c>
      <c r="J107" s="32">
        <v>193.55179509999999</v>
      </c>
      <c r="K107" s="32">
        <v>209.22448896</v>
      </c>
      <c r="L107" s="32">
        <v>287.91308205000001</v>
      </c>
      <c r="M107" s="32">
        <v>378.01965579999995</v>
      </c>
      <c r="N107" s="27">
        <v>444.11116034999998</v>
      </c>
      <c r="O107" s="27">
        <v>496.21228559999997</v>
      </c>
      <c r="P107" s="27">
        <v>247.53951000000001</v>
      </c>
      <c r="Q107" s="27">
        <v>278.36280999999997</v>
      </c>
      <c r="R107" s="27">
        <v>313.06220000000002</v>
      </c>
    </row>
    <row r="108" spans="1:18" x14ac:dyDescent="0.15">
      <c r="A108" s="16"/>
      <c r="B108" s="16"/>
      <c r="C108" s="16"/>
      <c r="D108" s="18" t="s">
        <v>58</v>
      </c>
      <c r="E108" s="38">
        <f t="shared" si="41"/>
        <v>34.336772274158108</v>
      </c>
      <c r="F108" s="47">
        <v>83.401953359999993</v>
      </c>
      <c r="G108" s="47">
        <v>62.084232</v>
      </c>
      <c r="H108" s="47">
        <v>67.454156240000003</v>
      </c>
      <c r="I108" s="41"/>
      <c r="J108" s="41"/>
      <c r="K108" s="41"/>
      <c r="L108" s="41"/>
      <c r="M108" s="41"/>
      <c r="N108" s="41"/>
      <c r="O108" s="41"/>
      <c r="P108" s="41"/>
      <c r="Q108" s="41"/>
      <c r="R108" s="41"/>
    </row>
    <row r="109" spans="1:18" x14ac:dyDescent="0.15">
      <c r="A109" s="16"/>
      <c r="B109" s="16"/>
      <c r="C109" s="16"/>
      <c r="D109" s="18" t="s">
        <v>59</v>
      </c>
      <c r="E109" s="21">
        <f t="shared" si="41"/>
        <v>8.4950266441796156</v>
      </c>
      <c r="F109" s="48">
        <v>290.63685701860578</v>
      </c>
      <c r="G109" s="48">
        <v>267.88034991850702</v>
      </c>
      <c r="H109" s="48">
        <v>203.331737029837</v>
      </c>
      <c r="I109" s="40"/>
      <c r="J109" s="40"/>
      <c r="K109" s="40"/>
      <c r="L109" s="40"/>
      <c r="M109" s="40"/>
      <c r="N109" s="40"/>
      <c r="O109" s="40"/>
      <c r="P109" s="40"/>
      <c r="Q109" s="40"/>
      <c r="R109" s="40"/>
    </row>
    <row r="110" spans="1:18" x14ac:dyDescent="0.15">
      <c r="A110" s="16"/>
      <c r="B110" s="16"/>
      <c r="C110" s="16"/>
      <c r="D110" s="18" t="s">
        <v>60</v>
      </c>
      <c r="E110" s="21">
        <f t="shared" si="41"/>
        <v>16.98449958546319</v>
      </c>
      <c r="F110" s="48">
        <v>139.87908719999999</v>
      </c>
      <c r="G110" s="48">
        <v>119.57061636</v>
      </c>
      <c r="H110" s="48">
        <v>119.44961067</v>
      </c>
      <c r="I110" s="40"/>
      <c r="J110" s="40"/>
      <c r="K110" s="40"/>
      <c r="L110" s="40"/>
      <c r="M110" s="40"/>
      <c r="N110" s="40"/>
      <c r="O110" s="40"/>
      <c r="P110" s="40"/>
      <c r="Q110" s="40"/>
      <c r="R110" s="40"/>
    </row>
    <row r="111" spans="1:18" x14ac:dyDescent="0.15">
      <c r="A111" s="16"/>
      <c r="B111" s="16"/>
      <c r="C111" s="16"/>
      <c r="D111" s="18" t="s">
        <v>61</v>
      </c>
      <c r="E111" s="23">
        <f t="shared" si="41"/>
        <v>-6.1864331776952817</v>
      </c>
      <c r="F111" s="34">
        <v>56.476908000000002</v>
      </c>
      <c r="G111" s="34">
        <v>60.201216000000002</v>
      </c>
      <c r="H111" s="34">
        <v>60.868079999999999</v>
      </c>
      <c r="I111" s="35"/>
      <c r="J111" s="35"/>
      <c r="K111" s="35"/>
      <c r="L111" s="35"/>
      <c r="M111" s="35"/>
      <c r="N111" s="29"/>
      <c r="O111" s="29"/>
      <c r="P111" s="29"/>
      <c r="Q111" s="29"/>
      <c r="R111" s="29"/>
    </row>
    <row r="112" spans="1:18" ht="15.75" x14ac:dyDescent="0.15">
      <c r="A112" s="16"/>
      <c r="B112" s="14" t="s">
        <v>62</v>
      </c>
      <c r="C112" s="14" t="s">
        <v>6</v>
      </c>
      <c r="D112" s="15" t="s">
        <v>36</v>
      </c>
      <c r="E112" s="38">
        <f t="shared" si="41"/>
        <v>-17.544317234264035</v>
      </c>
      <c r="F112" s="52">
        <f>F113+F121</f>
        <v>12119.606937675873</v>
      </c>
      <c r="G112" s="30">
        <f>G113+G121</f>
        <v>14698.328279093595</v>
      </c>
      <c r="H112" s="30">
        <f t="shared" ref="H112" si="67">H113+H121</f>
        <v>13745.650537912827</v>
      </c>
      <c r="I112" s="30">
        <f t="shared" ref="I112:N112" si="68">I113+I121</f>
        <v>13187.947512721239</v>
      </c>
      <c r="J112" s="30">
        <f t="shared" si="68"/>
        <v>13452.878355482799</v>
      </c>
      <c r="K112" s="30">
        <f t="shared" si="68"/>
        <v>13564.96664733436</v>
      </c>
      <c r="L112" s="30">
        <f t="shared" si="68"/>
        <v>13945.420000000002</v>
      </c>
      <c r="M112" s="30">
        <f t="shared" si="68"/>
        <v>16438.73</v>
      </c>
      <c r="N112" s="30">
        <f t="shared" si="68"/>
        <v>17055.769999999997</v>
      </c>
      <c r="O112" s="30">
        <f t="shared" ref="O112:R112" si="69">O113+O121</f>
        <v>16004.210000000001</v>
      </c>
      <c r="P112" s="30">
        <f t="shared" si="69"/>
        <v>16630.164200664301</v>
      </c>
      <c r="Q112" s="30">
        <f t="shared" si="69"/>
        <v>17498.22</v>
      </c>
      <c r="R112" s="30">
        <f t="shared" si="69"/>
        <v>16715.480000000003</v>
      </c>
    </row>
    <row r="113" spans="1:18" x14ac:dyDescent="0.15">
      <c r="A113" s="16"/>
      <c r="B113" s="16"/>
      <c r="C113" s="16"/>
      <c r="D113" s="17" t="s">
        <v>37</v>
      </c>
      <c r="E113" s="21">
        <f t="shared" si="41"/>
        <v>-19.915472800721954</v>
      </c>
      <c r="F113" s="53">
        <f>SUM(F114:F120)</f>
        <v>9592.8335664142214</v>
      </c>
      <c r="G113" s="27">
        <f>SUM(G114:G120)</f>
        <v>11978.385715562668</v>
      </c>
      <c r="H113" s="27">
        <f t="shared" ref="H113" si="70">SUM(H114:H120)</f>
        <v>11078.18185117</v>
      </c>
      <c r="I113" s="27">
        <f t="shared" ref="I113:N113" si="71">SUM(I114:I120)</f>
        <v>10928.656353929988</v>
      </c>
      <c r="J113" s="27">
        <f t="shared" si="71"/>
        <v>10998.694537875799</v>
      </c>
      <c r="K113" s="27">
        <f t="shared" si="71"/>
        <v>11286.092602433469</v>
      </c>
      <c r="L113" s="27">
        <f t="shared" si="71"/>
        <v>11748.970000000001</v>
      </c>
      <c r="M113" s="27">
        <f t="shared" si="71"/>
        <v>14144.11</v>
      </c>
      <c r="N113" s="27">
        <f t="shared" si="71"/>
        <v>14567.519999999999</v>
      </c>
      <c r="O113" s="27">
        <f t="shared" ref="O113:R113" si="72">SUM(O114:O120)</f>
        <v>13254.61</v>
      </c>
      <c r="P113" s="27">
        <f t="shared" si="72"/>
        <v>14142.294200664301</v>
      </c>
      <c r="Q113" s="27">
        <f t="shared" si="72"/>
        <v>15049.01</v>
      </c>
      <c r="R113" s="27">
        <f t="shared" si="72"/>
        <v>14356.060000000001</v>
      </c>
    </row>
    <row r="114" spans="1:18" x14ac:dyDescent="0.15">
      <c r="A114" s="16"/>
      <c r="B114" s="16"/>
      <c r="C114" s="16"/>
      <c r="D114" s="18" t="s">
        <v>19</v>
      </c>
      <c r="E114" s="21">
        <f t="shared" si="41"/>
        <v>-13.870113129120645</v>
      </c>
      <c r="F114" s="51">
        <v>6270.2981291802198</v>
      </c>
      <c r="G114" s="32">
        <v>7280.0491873166702</v>
      </c>
      <c r="H114" s="32">
        <v>7100.3245219199998</v>
      </c>
      <c r="I114" s="32">
        <v>7250.8553970799903</v>
      </c>
      <c r="J114" s="32">
        <v>7232.7094314008</v>
      </c>
      <c r="K114" s="32">
        <v>7430.4460651334703</v>
      </c>
      <c r="L114" s="32">
        <v>7986.56</v>
      </c>
      <c r="M114" s="32">
        <v>9597.68</v>
      </c>
      <c r="N114" s="27">
        <v>10256.280000000001</v>
      </c>
      <c r="O114" s="27">
        <v>9321.85</v>
      </c>
      <c r="P114" s="27">
        <v>10041.704200664301</v>
      </c>
      <c r="Q114" s="27">
        <v>11406.33</v>
      </c>
      <c r="R114" s="27">
        <v>9637.5400000000009</v>
      </c>
    </row>
    <row r="115" spans="1:18" x14ac:dyDescent="0.15">
      <c r="A115" s="16"/>
      <c r="B115" s="16"/>
      <c r="C115" s="16"/>
      <c r="D115" s="18" t="s">
        <v>20</v>
      </c>
      <c r="E115" s="21">
        <f t="shared" si="41"/>
        <v>-15.701833879861498</v>
      </c>
      <c r="F115" s="32">
        <v>572.19901274999995</v>
      </c>
      <c r="G115" s="32">
        <v>678.77990599999998</v>
      </c>
      <c r="H115" s="32">
        <v>773.82431899999995</v>
      </c>
      <c r="I115" s="32">
        <v>810.50119500000005</v>
      </c>
      <c r="J115" s="32">
        <v>823.65590999999995</v>
      </c>
      <c r="K115" s="32">
        <v>877.62636799999996</v>
      </c>
      <c r="L115" s="32">
        <v>860.23</v>
      </c>
      <c r="M115" s="32">
        <v>1000.5</v>
      </c>
      <c r="N115" s="27">
        <v>915.54</v>
      </c>
      <c r="O115" s="27">
        <v>854.88</v>
      </c>
      <c r="P115" s="27">
        <v>822.03</v>
      </c>
      <c r="Q115" s="27">
        <v>765.52</v>
      </c>
      <c r="R115" s="28"/>
    </row>
    <row r="116" spans="1:18" x14ac:dyDescent="0.15">
      <c r="A116" s="16"/>
      <c r="B116" s="16"/>
      <c r="C116" s="16"/>
      <c r="D116" s="18" t="s">
        <v>21</v>
      </c>
      <c r="E116" s="22" t="str">
        <f t="shared" si="41"/>
        <v/>
      </c>
      <c r="F116" s="33"/>
      <c r="G116" s="33"/>
      <c r="H116" s="33"/>
      <c r="I116" s="33"/>
      <c r="J116" s="33"/>
      <c r="K116" s="33"/>
      <c r="L116" s="33"/>
      <c r="M116" s="33"/>
      <c r="N116" s="28"/>
      <c r="O116" s="28"/>
      <c r="P116" s="28"/>
      <c r="Q116" s="28"/>
      <c r="R116" s="27">
        <v>1772.54</v>
      </c>
    </row>
    <row r="117" spans="1:18" x14ac:dyDescent="0.15">
      <c r="A117" s="16"/>
      <c r="B117" s="16"/>
      <c r="C117" s="16"/>
      <c r="D117" s="18" t="s">
        <v>22</v>
      </c>
      <c r="E117" s="21">
        <f t="shared" si="41"/>
        <v>-39.371942973567499</v>
      </c>
      <c r="F117" s="51">
        <v>2050.5390645839998</v>
      </c>
      <c r="G117" s="32">
        <v>3382.1619315459998</v>
      </c>
      <c r="H117" s="32">
        <v>2570.6637822500002</v>
      </c>
      <c r="I117" s="32">
        <v>2623.682001849998</v>
      </c>
      <c r="J117" s="32">
        <v>2660.3959644749998</v>
      </c>
      <c r="K117" s="32">
        <v>2587.9307373000001</v>
      </c>
      <c r="L117" s="32">
        <v>2515.17</v>
      </c>
      <c r="M117" s="32">
        <v>3056.53</v>
      </c>
      <c r="N117" s="27">
        <v>2888.48</v>
      </c>
      <c r="O117" s="27">
        <v>2535.4299999999998</v>
      </c>
      <c r="P117" s="27">
        <v>2720.34</v>
      </c>
      <c r="Q117" s="27">
        <v>2392.7600000000002</v>
      </c>
      <c r="R117" s="27">
        <v>2408.9699999999998</v>
      </c>
    </row>
    <row r="118" spans="1:18" x14ac:dyDescent="0.15">
      <c r="A118" s="16"/>
      <c r="B118" s="16"/>
      <c r="C118" s="16"/>
      <c r="D118" s="18" t="s">
        <v>23</v>
      </c>
      <c r="E118" s="21">
        <f t="shared" si="41"/>
        <v>-4.4139256839118159</v>
      </c>
      <c r="F118" s="32">
        <v>111.9240346</v>
      </c>
      <c r="G118" s="32">
        <v>117.0924064</v>
      </c>
      <c r="H118" s="32">
        <v>126.22351500000001</v>
      </c>
      <c r="I118" s="33"/>
      <c r="J118" s="33"/>
      <c r="K118" s="33"/>
      <c r="L118" s="33"/>
      <c r="M118" s="33"/>
      <c r="N118" s="28"/>
      <c r="O118" s="28"/>
      <c r="P118" s="28"/>
      <c r="Q118" s="28"/>
      <c r="R118" s="28"/>
    </row>
    <row r="119" spans="1:18" x14ac:dyDescent="0.15">
      <c r="A119" s="16"/>
      <c r="B119" s="16"/>
      <c r="C119" s="16"/>
      <c r="D119" s="18" t="s">
        <v>24</v>
      </c>
      <c r="E119" s="21">
        <f t="shared" si="41"/>
        <v>10.01501187199537</v>
      </c>
      <c r="F119" s="32">
        <v>306.93292129999998</v>
      </c>
      <c r="G119" s="32">
        <v>278.99185399999999</v>
      </c>
      <c r="H119" s="32">
        <v>270.04192599999999</v>
      </c>
      <c r="I119" s="33"/>
      <c r="J119" s="33"/>
      <c r="K119" s="33"/>
      <c r="L119" s="33"/>
      <c r="M119" s="33"/>
      <c r="N119" s="28"/>
      <c r="O119" s="28"/>
      <c r="P119" s="28"/>
      <c r="Q119" s="28"/>
      <c r="R119" s="28"/>
    </row>
    <row r="120" spans="1:18" x14ac:dyDescent="0.15">
      <c r="A120" s="16"/>
      <c r="B120" s="16"/>
      <c r="C120" s="16"/>
      <c r="D120" s="18" t="s">
        <v>25</v>
      </c>
      <c r="E120" s="21">
        <f t="shared" si="41"/>
        <v>16.422818379931417</v>
      </c>
      <c r="F120" s="32">
        <v>280.940404</v>
      </c>
      <c r="G120" s="32">
        <v>241.31043030000001</v>
      </c>
      <c r="H120" s="32">
        <v>237.10378700000001</v>
      </c>
      <c r="I120" s="32">
        <v>243.61776</v>
      </c>
      <c r="J120" s="32">
        <v>281.93323199999998</v>
      </c>
      <c r="K120" s="32">
        <v>390.08943199999999</v>
      </c>
      <c r="L120" s="32">
        <v>387.01</v>
      </c>
      <c r="M120" s="32">
        <v>489.4</v>
      </c>
      <c r="N120" s="27">
        <v>507.22</v>
      </c>
      <c r="O120" s="27">
        <v>542.45000000000005</v>
      </c>
      <c r="P120" s="27">
        <v>558.22</v>
      </c>
      <c r="Q120" s="27">
        <v>484.4</v>
      </c>
      <c r="R120" s="27">
        <v>537.01</v>
      </c>
    </row>
    <row r="121" spans="1:18" x14ac:dyDescent="0.15">
      <c r="A121" s="16"/>
      <c r="B121" s="16"/>
      <c r="C121" s="16"/>
      <c r="D121" s="17" t="s">
        <v>26</v>
      </c>
      <c r="E121" s="21">
        <f t="shared" si="41"/>
        <v>-7.1019585067454631</v>
      </c>
      <c r="F121" s="27">
        <f t="shared" ref="F121" si="73">SUM(F122:F128)</f>
        <v>2526.7733712616514</v>
      </c>
      <c r="G121" s="27">
        <f t="shared" ref="G121:R121" si="74">SUM(G122:G128)</f>
        <v>2719.9425635309267</v>
      </c>
      <c r="H121" s="27">
        <f t="shared" si="74"/>
        <v>2667.4686867428268</v>
      </c>
      <c r="I121" s="27">
        <f t="shared" si="74"/>
        <v>2259.2911587912504</v>
      </c>
      <c r="J121" s="27">
        <f t="shared" si="74"/>
        <v>2454.183817607</v>
      </c>
      <c r="K121" s="27">
        <f t="shared" si="74"/>
        <v>2278.8740449008901</v>
      </c>
      <c r="L121" s="27">
        <f t="shared" si="74"/>
        <v>2196.4499999999998</v>
      </c>
      <c r="M121" s="27">
        <f t="shared" si="74"/>
        <v>2294.62</v>
      </c>
      <c r="N121" s="27">
        <f t="shared" si="74"/>
        <v>2488.25</v>
      </c>
      <c r="O121" s="27">
        <f t="shared" si="74"/>
        <v>2749.6000000000004</v>
      </c>
      <c r="P121" s="27">
        <f t="shared" si="74"/>
        <v>2487.87</v>
      </c>
      <c r="Q121" s="27">
        <f t="shared" si="74"/>
        <v>2449.21</v>
      </c>
      <c r="R121" s="27">
        <f t="shared" si="74"/>
        <v>2359.42</v>
      </c>
    </row>
    <row r="122" spans="1:18" x14ac:dyDescent="0.15">
      <c r="A122" s="16"/>
      <c r="B122" s="16"/>
      <c r="C122" s="16"/>
      <c r="D122" s="18" t="s">
        <v>38</v>
      </c>
      <c r="E122" s="21">
        <f t="shared" si="41"/>
        <v>-10.789929530987028</v>
      </c>
      <c r="F122" s="32">
        <v>1934.1001049568383</v>
      </c>
      <c r="G122" s="32">
        <v>2168.0288949313699</v>
      </c>
      <c r="H122" s="32">
        <v>2130.93957370715</v>
      </c>
      <c r="I122" s="32">
        <v>2081.3525182612502</v>
      </c>
      <c r="J122" s="32">
        <v>2260.6320225069999</v>
      </c>
      <c r="K122" s="32">
        <v>2069.64955594089</v>
      </c>
      <c r="L122" s="32">
        <v>1908.54</v>
      </c>
      <c r="M122" s="32">
        <v>1916.6</v>
      </c>
      <c r="N122" s="27">
        <v>1944.4</v>
      </c>
      <c r="O122" s="27">
        <v>2080.3000000000002</v>
      </c>
      <c r="P122" s="27">
        <v>2051.65</v>
      </c>
      <c r="Q122" s="27">
        <v>1967.72</v>
      </c>
      <c r="R122" s="27">
        <v>1948.62</v>
      </c>
    </row>
    <row r="123" spans="1:18" x14ac:dyDescent="0.15">
      <c r="A123" s="16"/>
      <c r="B123" s="16"/>
      <c r="C123" s="16"/>
      <c r="D123" s="18" t="s">
        <v>42</v>
      </c>
      <c r="E123" s="22" t="str">
        <f t="shared" si="41"/>
        <v/>
      </c>
      <c r="F123" s="33"/>
      <c r="G123" s="33"/>
      <c r="H123" s="33"/>
      <c r="I123" s="33"/>
      <c r="J123" s="33"/>
      <c r="K123" s="33"/>
      <c r="L123" s="33"/>
      <c r="M123" s="33"/>
      <c r="N123" s="27">
        <v>99.74</v>
      </c>
      <c r="O123" s="27">
        <v>173.09</v>
      </c>
      <c r="P123" s="27">
        <v>188.68</v>
      </c>
      <c r="Q123" s="27">
        <v>203.13</v>
      </c>
      <c r="R123" s="27">
        <v>97.74</v>
      </c>
    </row>
    <row r="124" spans="1:18" x14ac:dyDescent="0.15">
      <c r="A124" s="16"/>
      <c r="B124" s="16"/>
      <c r="C124" s="16"/>
      <c r="D124" s="18" t="s">
        <v>39</v>
      </c>
      <c r="E124" s="21">
        <f t="shared" si="41"/>
        <v>-1.3589369894462229</v>
      </c>
      <c r="F124" s="32">
        <v>126.27945456</v>
      </c>
      <c r="G124" s="32">
        <v>128.0191542</v>
      </c>
      <c r="H124" s="32">
        <v>160.74026208000001</v>
      </c>
      <c r="I124" s="32">
        <v>177.93864052999999</v>
      </c>
      <c r="J124" s="32">
        <v>193.55179509999999</v>
      </c>
      <c r="K124" s="32">
        <v>209.22448896</v>
      </c>
      <c r="L124" s="32">
        <v>287.91000000000003</v>
      </c>
      <c r="M124" s="32">
        <v>378.02</v>
      </c>
      <c r="N124" s="27">
        <v>444.11</v>
      </c>
      <c r="O124" s="27">
        <v>496.21</v>
      </c>
      <c r="P124" s="27">
        <v>247.54</v>
      </c>
      <c r="Q124" s="27">
        <v>278.36</v>
      </c>
      <c r="R124" s="27">
        <v>313.06</v>
      </c>
    </row>
    <row r="125" spans="1:18" x14ac:dyDescent="0.15">
      <c r="A125" s="16"/>
      <c r="B125" s="16"/>
      <c r="C125" s="16"/>
      <c r="D125" s="18" t="s">
        <v>58</v>
      </c>
      <c r="E125" s="38">
        <f t="shared" si="41"/>
        <v>13.346651606320906</v>
      </c>
      <c r="F125" s="47">
        <v>83.401953359999993</v>
      </c>
      <c r="G125" s="47">
        <v>73.581311999999997</v>
      </c>
      <c r="H125" s="47">
        <v>67.730607699999993</v>
      </c>
      <c r="I125" s="41"/>
      <c r="J125" s="41"/>
      <c r="K125" s="41"/>
      <c r="L125" s="41"/>
      <c r="M125" s="41"/>
      <c r="N125" s="41"/>
      <c r="O125" s="41"/>
      <c r="P125" s="41"/>
      <c r="Q125" s="41"/>
      <c r="R125" s="41"/>
    </row>
    <row r="126" spans="1:18" x14ac:dyDescent="0.15">
      <c r="A126" s="16"/>
      <c r="B126" s="16"/>
      <c r="C126" s="16"/>
      <c r="D126" s="18" t="s">
        <v>59</v>
      </c>
      <c r="E126" s="21">
        <f t="shared" si="41"/>
        <v>9.4372955614951355</v>
      </c>
      <c r="F126" s="48">
        <v>186.6358631848131</v>
      </c>
      <c r="G126" s="48">
        <v>170.54137003955699</v>
      </c>
      <c r="H126" s="48">
        <v>127.74055258567699</v>
      </c>
      <c r="I126" s="40"/>
      <c r="J126" s="40"/>
      <c r="K126" s="40"/>
      <c r="L126" s="40"/>
      <c r="M126" s="40"/>
      <c r="N126" s="40"/>
      <c r="O126" s="40"/>
      <c r="P126" s="40"/>
      <c r="Q126" s="40"/>
      <c r="R126" s="40"/>
    </row>
    <row r="127" spans="1:18" x14ac:dyDescent="0.15">
      <c r="A127" s="16"/>
      <c r="B127" s="16"/>
      <c r="C127" s="16"/>
      <c r="D127" s="18" t="s">
        <v>60</v>
      </c>
      <c r="E127" s="21">
        <f t="shared" si="41"/>
        <v>16.98449958546319</v>
      </c>
      <c r="F127" s="48">
        <v>139.87908719999999</v>
      </c>
      <c r="G127" s="48">
        <v>119.57061636</v>
      </c>
      <c r="H127" s="48">
        <v>119.44961067</v>
      </c>
      <c r="I127" s="40"/>
      <c r="J127" s="40"/>
      <c r="K127" s="40"/>
      <c r="L127" s="40"/>
      <c r="M127" s="40"/>
      <c r="N127" s="40"/>
      <c r="O127" s="40"/>
      <c r="P127" s="40"/>
      <c r="Q127" s="40"/>
      <c r="R127" s="40"/>
    </row>
    <row r="128" spans="1:18" x14ac:dyDescent="0.15">
      <c r="A128" s="16"/>
      <c r="B128" s="19"/>
      <c r="C128" s="19"/>
      <c r="D128" s="18" t="s">
        <v>61</v>
      </c>
      <c r="E128" s="23">
        <f t="shared" si="41"/>
        <v>-6.1864331776952817</v>
      </c>
      <c r="F128" s="34">
        <v>56.476908000000002</v>
      </c>
      <c r="G128" s="34">
        <v>60.201216000000002</v>
      </c>
      <c r="H128" s="34">
        <v>60.868079999999999</v>
      </c>
      <c r="I128" s="35"/>
      <c r="J128" s="35"/>
      <c r="K128" s="35"/>
      <c r="L128" s="35"/>
      <c r="M128" s="35"/>
      <c r="N128" s="29"/>
      <c r="O128" s="29"/>
      <c r="P128" s="29"/>
      <c r="Q128" s="29"/>
      <c r="R128" s="29"/>
    </row>
    <row r="129" spans="1:18" ht="15.75" x14ac:dyDescent="0.15">
      <c r="A129" s="16"/>
      <c r="B129" s="14" t="s">
        <v>8</v>
      </c>
      <c r="C129" s="14" t="s">
        <v>5</v>
      </c>
      <c r="D129" s="17" t="s">
        <v>37</v>
      </c>
      <c r="E129" s="38">
        <f t="shared" si="41"/>
        <v>-53.609419977836147</v>
      </c>
      <c r="F129" s="27">
        <f t="shared" ref="F129" si="75">SUM(F130:F131)</f>
        <v>640.93617338499575</v>
      </c>
      <c r="G129" s="27">
        <f t="shared" ref="G129:I129" si="76">SUM(G130:G131)</f>
        <v>1381.6084495576001</v>
      </c>
      <c r="H129" s="27">
        <f t="shared" si="76"/>
        <v>1224.431113678392</v>
      </c>
      <c r="I129" s="27">
        <f t="shared" si="76"/>
        <v>1168.398008566832</v>
      </c>
      <c r="J129" s="27">
        <f t="shared" ref="J129:P129" si="77">SUM(J130:J131)</f>
        <v>697.27610220903398</v>
      </c>
      <c r="K129" s="27">
        <f t="shared" si="77"/>
        <v>1306.4792910157935</v>
      </c>
      <c r="L129" s="27">
        <f t="shared" si="77"/>
        <v>961.44856881778855</v>
      </c>
      <c r="M129" s="27">
        <f t="shared" si="77"/>
        <v>1962.2022225628421</v>
      </c>
      <c r="N129" s="27">
        <f t="shared" si="77"/>
        <v>1618.1610117431355</v>
      </c>
      <c r="O129" s="27">
        <f t="shared" si="77"/>
        <v>563.00402568689742</v>
      </c>
      <c r="P129" s="27">
        <f t="shared" si="77"/>
        <v>1053.5494517884617</v>
      </c>
      <c r="Q129" s="27">
        <v>651.69333080574916</v>
      </c>
      <c r="R129" s="27">
        <v>582.55494267180507</v>
      </c>
    </row>
    <row r="130" spans="1:18" x14ac:dyDescent="0.15">
      <c r="A130" s="16"/>
      <c r="B130" s="16"/>
      <c r="C130" s="16"/>
      <c r="D130" s="18" t="s">
        <v>19</v>
      </c>
      <c r="E130" s="21">
        <f t="shared" si="41"/>
        <v>-15.021447115926922</v>
      </c>
      <c r="F130" s="32">
        <v>86.892073701680701</v>
      </c>
      <c r="G130" s="32">
        <v>102.25176912604999</v>
      </c>
      <c r="H130" s="32">
        <v>109.246302605042</v>
      </c>
      <c r="I130" s="32">
        <v>103.074146205882</v>
      </c>
      <c r="J130" s="32">
        <v>110.158131226891</v>
      </c>
      <c r="K130" s="32">
        <v>50.036272066943503</v>
      </c>
      <c r="L130" s="32">
        <v>98.287045941176501</v>
      </c>
      <c r="M130" s="32">
        <v>73.878317105042001</v>
      </c>
      <c r="N130" s="27">
        <v>44.791165589285697</v>
      </c>
      <c r="O130" s="27">
        <v>61.502833749999994</v>
      </c>
      <c r="P130" s="27">
        <v>59.602226538461544</v>
      </c>
      <c r="Q130" s="27">
        <v>35.633829377177705</v>
      </c>
      <c r="R130" s="27">
        <v>42.115634581881544</v>
      </c>
    </row>
    <row r="131" spans="1:18" x14ac:dyDescent="0.15">
      <c r="A131" s="16"/>
      <c r="B131" s="16"/>
      <c r="C131" s="16"/>
      <c r="D131" s="18" t="s">
        <v>22</v>
      </c>
      <c r="E131" s="23">
        <f t="shared" si="41"/>
        <v>-56.693539170294095</v>
      </c>
      <c r="F131" s="48">
        <v>554.04409968331504</v>
      </c>
      <c r="G131" s="48">
        <v>1279.3566804315501</v>
      </c>
      <c r="H131" s="32">
        <v>1115.1848110733499</v>
      </c>
      <c r="I131" s="32">
        <v>1065.32386236095</v>
      </c>
      <c r="J131" s="32">
        <v>587.11797098214299</v>
      </c>
      <c r="K131" s="32">
        <v>1256.4430189488501</v>
      </c>
      <c r="L131" s="32">
        <v>863.16152287661203</v>
      </c>
      <c r="M131" s="32">
        <v>1888.3239054578</v>
      </c>
      <c r="N131" s="27">
        <v>1573.3698461538499</v>
      </c>
      <c r="O131" s="27">
        <v>501.50119193689738</v>
      </c>
      <c r="P131" s="27">
        <v>993.94722525000009</v>
      </c>
      <c r="Q131" s="27">
        <v>616.05950142857148</v>
      </c>
      <c r="R131" s="27">
        <v>540.43930808992354</v>
      </c>
    </row>
    <row r="132" spans="1:18" ht="15.75" x14ac:dyDescent="0.15">
      <c r="A132" s="16"/>
      <c r="B132" s="15" t="s">
        <v>9</v>
      </c>
      <c r="C132" s="15" t="s">
        <v>5</v>
      </c>
      <c r="D132" s="18" t="s">
        <v>22</v>
      </c>
      <c r="E132" s="39">
        <f t="shared" si="41"/>
        <v>-80.287017321567362</v>
      </c>
      <c r="F132" s="37">
        <v>460.98080357142902</v>
      </c>
      <c r="G132" s="37">
        <v>2338.4629870129902</v>
      </c>
      <c r="H132" s="37">
        <v>1474.2313413695799</v>
      </c>
      <c r="I132" s="37">
        <v>355.60398126463701</v>
      </c>
      <c r="J132" s="37">
        <v>290.84693877551001</v>
      </c>
      <c r="K132" s="37">
        <v>509.534310667498</v>
      </c>
      <c r="L132" s="37">
        <v>334.33195424677501</v>
      </c>
      <c r="M132" s="37">
        <v>613.83954667462001</v>
      </c>
      <c r="N132" s="12">
        <v>646.98759305210899</v>
      </c>
      <c r="O132" s="12">
        <v>153.91340929009641</v>
      </c>
      <c r="P132" s="12">
        <v>385.64365714285714</v>
      </c>
      <c r="Q132" s="12">
        <v>256.22263799999996</v>
      </c>
      <c r="R132" s="12">
        <v>196.45498800000001</v>
      </c>
    </row>
    <row r="133" spans="1:18" ht="15.75" x14ac:dyDescent="0.15">
      <c r="A133" s="16"/>
      <c r="B133" s="14" t="s">
        <v>63</v>
      </c>
      <c r="C133" s="14" t="s">
        <v>2</v>
      </c>
      <c r="D133" s="15" t="s">
        <v>36</v>
      </c>
      <c r="E133" s="38">
        <f t="shared" si="41"/>
        <v>-4.3312341532126952</v>
      </c>
      <c r="F133" s="30">
        <f>F134+F142</f>
        <v>55182.94</v>
      </c>
      <c r="G133" s="30">
        <f>G134+G142</f>
        <v>57681.25</v>
      </c>
      <c r="H133" s="30">
        <f t="shared" ref="H133" si="78">H134+H142</f>
        <v>59116.72</v>
      </c>
      <c r="I133" s="30">
        <f t="shared" ref="I133:N133" si="79">I134+I142</f>
        <v>63104.6</v>
      </c>
      <c r="J133" s="30">
        <f t="shared" si="79"/>
        <v>64978.17</v>
      </c>
      <c r="K133" s="30">
        <f t="shared" si="79"/>
        <v>58530.17</v>
      </c>
      <c r="L133" s="30">
        <f t="shared" si="79"/>
        <v>58372.5</v>
      </c>
      <c r="M133" s="30">
        <f t="shared" si="79"/>
        <v>65740.5</v>
      </c>
      <c r="N133" s="30">
        <f t="shared" si="79"/>
        <v>71569.56</v>
      </c>
      <c r="O133" s="30">
        <f t="shared" ref="O133:R133" si="80">O134+O142</f>
        <v>79181.056475999998</v>
      </c>
      <c r="P133" s="30">
        <f t="shared" si="80"/>
        <v>86755.199999999997</v>
      </c>
      <c r="Q133" s="30">
        <f t="shared" si="80"/>
        <v>94142.547634399991</v>
      </c>
      <c r="R133" s="30">
        <f t="shared" si="80"/>
        <v>108106.5770008</v>
      </c>
    </row>
    <row r="134" spans="1:18" x14ac:dyDescent="0.15">
      <c r="A134" s="16"/>
      <c r="B134" s="16"/>
      <c r="C134" s="16"/>
      <c r="D134" s="17" t="s">
        <v>37</v>
      </c>
      <c r="E134" s="21">
        <f t="shared" si="41"/>
        <v>-3.2288743228501366</v>
      </c>
      <c r="F134" s="27">
        <f>SUM(F135:F141)</f>
        <v>51894</v>
      </c>
      <c r="G134" s="27">
        <f>SUM(G135:G141)</f>
        <v>53625.5</v>
      </c>
      <c r="H134" s="27">
        <f t="shared" ref="H134" si="81">SUM(H135:H141)</f>
        <v>49112</v>
      </c>
      <c r="I134" s="27">
        <f t="shared" ref="I134:N134" si="82">SUM(I135:I141)</f>
        <v>49621.5</v>
      </c>
      <c r="J134" s="27">
        <f t="shared" si="82"/>
        <v>56826.5</v>
      </c>
      <c r="K134" s="27">
        <f t="shared" si="82"/>
        <v>53903</v>
      </c>
      <c r="L134" s="27">
        <f t="shared" si="82"/>
        <v>52901</v>
      </c>
      <c r="M134" s="27">
        <f t="shared" si="82"/>
        <v>57700.5</v>
      </c>
      <c r="N134" s="27">
        <f t="shared" si="82"/>
        <v>61414</v>
      </c>
      <c r="O134" s="27">
        <f t="shared" ref="O134:R134" si="83">SUM(O135:O141)</f>
        <v>67650</v>
      </c>
      <c r="P134" s="27">
        <f t="shared" si="83"/>
        <v>69071.199999999997</v>
      </c>
      <c r="Q134" s="27">
        <f t="shared" si="83"/>
        <v>75226</v>
      </c>
      <c r="R134" s="27">
        <f t="shared" si="83"/>
        <v>93444.9</v>
      </c>
    </row>
    <row r="135" spans="1:18" x14ac:dyDescent="0.15">
      <c r="A135" s="16"/>
      <c r="B135" s="16"/>
      <c r="C135" s="16"/>
      <c r="D135" s="18" t="s">
        <v>19</v>
      </c>
      <c r="E135" s="21">
        <f t="shared" ref="E135:E194" si="84">IF($G135&lt;&gt;0,($F135-$G135)/$G135*100,"")</f>
        <v>-0.26030896484612576</v>
      </c>
      <c r="F135" s="32">
        <v>40998</v>
      </c>
      <c r="G135" s="32">
        <v>41105</v>
      </c>
      <c r="H135" s="32">
        <v>37915</v>
      </c>
      <c r="I135" s="32">
        <v>39378</v>
      </c>
      <c r="J135" s="32">
        <v>44364</v>
      </c>
      <c r="K135" s="32">
        <v>41364</v>
      </c>
      <c r="L135" s="32">
        <v>40935</v>
      </c>
      <c r="M135" s="32">
        <v>45004</v>
      </c>
      <c r="N135" s="27">
        <v>48191</v>
      </c>
      <c r="O135" s="27">
        <v>55119</v>
      </c>
      <c r="P135" s="27">
        <v>56187.199999999997</v>
      </c>
      <c r="Q135" s="27">
        <v>62421.5</v>
      </c>
      <c r="R135" s="27">
        <v>78642.899999999994</v>
      </c>
    </row>
    <row r="136" spans="1:18" x14ac:dyDescent="0.15">
      <c r="A136" s="16"/>
      <c r="B136" s="16"/>
      <c r="C136" s="16"/>
      <c r="D136" s="18" t="s">
        <v>20</v>
      </c>
      <c r="E136" s="21">
        <f t="shared" si="84"/>
        <v>-10.291595197255575</v>
      </c>
      <c r="F136" s="32">
        <v>523</v>
      </c>
      <c r="G136" s="32">
        <v>583</v>
      </c>
      <c r="H136" s="32">
        <v>599</v>
      </c>
      <c r="I136" s="32">
        <v>605</v>
      </c>
      <c r="J136" s="32">
        <v>659</v>
      </c>
      <c r="K136" s="32">
        <v>700</v>
      </c>
      <c r="L136" s="32">
        <v>716</v>
      </c>
      <c r="M136" s="32">
        <v>749.5</v>
      </c>
      <c r="N136" s="27">
        <v>805</v>
      </c>
      <c r="O136" s="27">
        <v>812</v>
      </c>
      <c r="P136" s="27">
        <v>696</v>
      </c>
      <c r="Q136" s="27">
        <v>672.5</v>
      </c>
      <c r="R136" s="28"/>
    </row>
    <row r="137" spans="1:18" x14ac:dyDescent="0.15">
      <c r="A137" s="16"/>
      <c r="B137" s="16"/>
      <c r="C137" s="16"/>
      <c r="D137" s="18" t="s">
        <v>21</v>
      </c>
      <c r="E137" s="22" t="str">
        <f t="shared" si="84"/>
        <v/>
      </c>
      <c r="F137" s="33"/>
      <c r="G137" s="33"/>
      <c r="H137" s="33"/>
      <c r="I137" s="33"/>
      <c r="J137" s="33"/>
      <c r="K137" s="33"/>
      <c r="L137" s="33"/>
      <c r="M137" s="33"/>
      <c r="N137" s="28"/>
      <c r="O137" s="28"/>
      <c r="P137" s="28"/>
      <c r="Q137" s="28"/>
      <c r="R137" s="27">
        <v>2681</v>
      </c>
    </row>
    <row r="138" spans="1:18" x14ac:dyDescent="0.15">
      <c r="A138" s="16"/>
      <c r="B138" s="16"/>
      <c r="C138" s="16"/>
      <c r="D138" s="18" t="s">
        <v>22</v>
      </c>
      <c r="E138" s="21">
        <f t="shared" si="84"/>
        <v>-14.699437934647994</v>
      </c>
      <c r="F138" s="32">
        <v>8954</v>
      </c>
      <c r="G138" s="32">
        <v>10497</v>
      </c>
      <c r="H138" s="32">
        <v>10551</v>
      </c>
      <c r="I138" s="32">
        <v>9608</v>
      </c>
      <c r="J138" s="32">
        <v>11711</v>
      </c>
      <c r="K138" s="32">
        <v>11363</v>
      </c>
      <c r="L138" s="32">
        <v>11203</v>
      </c>
      <c r="M138" s="32">
        <v>11887.5</v>
      </c>
      <c r="N138" s="27">
        <v>12352.5</v>
      </c>
      <c r="O138" s="27">
        <v>11719</v>
      </c>
      <c r="P138" s="27">
        <v>12188</v>
      </c>
      <c r="Q138" s="27">
        <v>12132</v>
      </c>
      <c r="R138" s="27">
        <v>12121</v>
      </c>
    </row>
    <row r="139" spans="1:18" x14ac:dyDescent="0.15">
      <c r="A139" s="16"/>
      <c r="B139" s="16"/>
      <c r="C139" s="16"/>
      <c r="D139" s="18" t="s">
        <v>23</v>
      </c>
      <c r="E139" s="21">
        <f t="shared" si="84"/>
        <v>0.26845637583892618</v>
      </c>
      <c r="F139" s="32">
        <v>747</v>
      </c>
      <c r="G139" s="32">
        <v>745</v>
      </c>
      <c r="H139" s="33"/>
      <c r="I139" s="33"/>
      <c r="J139" s="33"/>
      <c r="K139" s="33"/>
      <c r="L139" s="33"/>
      <c r="M139" s="33"/>
      <c r="N139" s="28"/>
      <c r="O139" s="28"/>
      <c r="P139" s="28"/>
      <c r="Q139" s="28"/>
      <c r="R139" s="28"/>
    </row>
    <row r="140" spans="1:18" x14ac:dyDescent="0.15">
      <c r="A140" s="16"/>
      <c r="B140" s="16"/>
      <c r="C140" s="16"/>
      <c r="D140" s="18" t="s">
        <v>24</v>
      </c>
      <c r="E140" s="21">
        <f t="shared" si="84"/>
        <v>-4.4657097288676235</v>
      </c>
      <c r="F140" s="32">
        <v>599</v>
      </c>
      <c r="G140" s="32">
        <v>627</v>
      </c>
      <c r="H140" s="33"/>
      <c r="I140" s="33"/>
      <c r="J140" s="33"/>
      <c r="K140" s="33"/>
      <c r="L140" s="33"/>
      <c r="M140" s="33"/>
      <c r="N140" s="28"/>
      <c r="O140" s="28"/>
      <c r="P140" s="28"/>
      <c r="Q140" s="28"/>
      <c r="R140" s="28"/>
    </row>
    <row r="141" spans="1:18" x14ac:dyDescent="0.15">
      <c r="A141" s="16"/>
      <c r="B141" s="16"/>
      <c r="C141" s="16"/>
      <c r="D141" s="18" t="s">
        <v>25</v>
      </c>
      <c r="E141" s="21">
        <f t="shared" si="84"/>
        <v>6.5693430656934311</v>
      </c>
      <c r="F141" s="32">
        <v>73</v>
      </c>
      <c r="G141" s="32">
        <v>68.5</v>
      </c>
      <c r="H141" s="32">
        <v>47</v>
      </c>
      <c r="I141" s="32">
        <v>30.5</v>
      </c>
      <c r="J141" s="32">
        <v>92.5</v>
      </c>
      <c r="K141" s="32">
        <v>476</v>
      </c>
      <c r="L141" s="32">
        <v>47</v>
      </c>
      <c r="M141" s="32">
        <v>59.5</v>
      </c>
      <c r="N141" s="27">
        <v>65.5</v>
      </c>
      <c r="O141" s="28"/>
      <c r="P141" s="28"/>
      <c r="Q141" s="28"/>
      <c r="R141" s="28"/>
    </row>
    <row r="142" spans="1:18" x14ac:dyDescent="0.15">
      <c r="A142" s="16"/>
      <c r="B142" s="16"/>
      <c r="C142" s="16"/>
      <c r="D142" s="17" t="s">
        <v>26</v>
      </c>
      <c r="E142" s="21">
        <f t="shared" si="84"/>
        <v>-18.906737348209333</v>
      </c>
      <c r="F142" s="27">
        <f>SUM(F143:F145)</f>
        <v>3288.94</v>
      </c>
      <c r="G142" s="27">
        <f>SUM(G143:G145)</f>
        <v>4055.75</v>
      </c>
      <c r="H142" s="27">
        <f t="shared" ref="H142" si="85">SUM(H143:H145)</f>
        <v>10004.719999999999</v>
      </c>
      <c r="I142" s="27">
        <f t="shared" ref="I142:N142" si="86">SUM(I143:I145)</f>
        <v>13483.1</v>
      </c>
      <c r="J142" s="27">
        <f t="shared" si="86"/>
        <v>8151.67</v>
      </c>
      <c r="K142" s="27">
        <f t="shared" si="86"/>
        <v>4627.17</v>
      </c>
      <c r="L142" s="27">
        <f t="shared" si="86"/>
        <v>5471.5</v>
      </c>
      <c r="M142" s="27">
        <f t="shared" si="86"/>
        <v>8040</v>
      </c>
      <c r="N142" s="27">
        <f t="shared" si="86"/>
        <v>10155.56</v>
      </c>
      <c r="O142" s="27">
        <f t="shared" ref="O142:R142" si="87">SUM(O143:O145)</f>
        <v>11531.056476</v>
      </c>
      <c r="P142" s="27">
        <f t="shared" si="87"/>
        <v>17684</v>
      </c>
      <c r="Q142" s="27">
        <f t="shared" si="87"/>
        <v>18916.547634399998</v>
      </c>
      <c r="R142" s="27">
        <f t="shared" si="87"/>
        <v>14661.6770008</v>
      </c>
    </row>
    <row r="143" spans="1:18" x14ac:dyDescent="0.15">
      <c r="A143" s="16"/>
      <c r="B143" s="16"/>
      <c r="C143" s="16"/>
      <c r="D143" s="18" t="s">
        <v>38</v>
      </c>
      <c r="E143" s="21">
        <f t="shared" si="84"/>
        <v>-24.639489633173842</v>
      </c>
      <c r="F143" s="32">
        <v>2953.19</v>
      </c>
      <c r="G143" s="32">
        <v>3918.75</v>
      </c>
      <c r="H143" s="32">
        <v>9816.7199999999993</v>
      </c>
      <c r="I143" s="32">
        <v>13322.1</v>
      </c>
      <c r="J143" s="32">
        <v>8035.67</v>
      </c>
      <c r="K143" s="32">
        <v>4431.17</v>
      </c>
      <c r="L143" s="32">
        <v>5202</v>
      </c>
      <c r="M143" s="32">
        <v>7639</v>
      </c>
      <c r="N143" s="27">
        <v>9530</v>
      </c>
      <c r="O143" s="27">
        <v>10349.056476</v>
      </c>
      <c r="P143" s="27">
        <v>15369</v>
      </c>
      <c r="Q143" s="27">
        <v>16725.547634399998</v>
      </c>
      <c r="R143" s="27">
        <v>12455.6770008</v>
      </c>
    </row>
    <row r="144" spans="1:18" x14ac:dyDescent="0.15">
      <c r="A144" s="16"/>
      <c r="B144" s="16"/>
      <c r="C144" s="16"/>
      <c r="D144" s="18" t="s">
        <v>42</v>
      </c>
      <c r="E144" s="22" t="str">
        <f t="shared" si="84"/>
        <v/>
      </c>
      <c r="F144" s="33"/>
      <c r="G144" s="33"/>
      <c r="H144" s="33"/>
      <c r="I144" s="33"/>
      <c r="J144" s="33"/>
      <c r="K144" s="33"/>
      <c r="L144" s="33"/>
      <c r="M144" s="33"/>
      <c r="N144" s="27">
        <v>231.56</v>
      </c>
      <c r="O144" s="27">
        <v>793</v>
      </c>
      <c r="P144" s="27">
        <v>815</v>
      </c>
      <c r="Q144" s="27">
        <v>855</v>
      </c>
      <c r="R144" s="27">
        <v>870</v>
      </c>
    </row>
    <row r="145" spans="1:18" x14ac:dyDescent="0.15">
      <c r="A145" s="16"/>
      <c r="B145" s="19"/>
      <c r="C145" s="19"/>
      <c r="D145" s="17" t="s">
        <v>37</v>
      </c>
      <c r="E145" s="23">
        <f t="shared" si="84"/>
        <v>145.07299270072994</v>
      </c>
      <c r="F145" s="34">
        <v>335.75</v>
      </c>
      <c r="G145" s="34">
        <v>137</v>
      </c>
      <c r="H145" s="34">
        <v>188</v>
      </c>
      <c r="I145" s="34">
        <v>161</v>
      </c>
      <c r="J145" s="34">
        <v>116</v>
      </c>
      <c r="K145" s="34">
        <v>196</v>
      </c>
      <c r="L145" s="34">
        <v>269.5</v>
      </c>
      <c r="M145" s="34">
        <v>401</v>
      </c>
      <c r="N145" s="24">
        <v>394</v>
      </c>
      <c r="O145" s="24">
        <v>389</v>
      </c>
      <c r="P145" s="24">
        <v>1500</v>
      </c>
      <c r="Q145" s="24">
        <v>1336</v>
      </c>
      <c r="R145" s="24">
        <v>1336</v>
      </c>
    </row>
    <row r="146" spans="1:18" x14ac:dyDescent="0.15">
      <c r="A146" s="16"/>
      <c r="B146" s="14" t="s">
        <v>10</v>
      </c>
      <c r="C146" s="14" t="s">
        <v>11</v>
      </c>
      <c r="D146" s="17" t="s">
        <v>37</v>
      </c>
      <c r="E146" s="38">
        <f t="shared" si="84"/>
        <v>-22.932140525660451</v>
      </c>
      <c r="F146" s="30">
        <f>SUM(F147:F149)</f>
        <v>167.60030663999999</v>
      </c>
      <c r="G146" s="30">
        <f>SUM(G147:G149)</f>
        <v>217.47108040000001</v>
      </c>
      <c r="H146" s="30">
        <f t="shared" ref="H146" si="88">SUM(H147:H149)</f>
        <v>561.20188000000007</v>
      </c>
      <c r="I146" s="30">
        <f t="shared" ref="I146:N146" si="89">SUM(I147:I149)</f>
        <v>211.24836019999998</v>
      </c>
      <c r="J146" s="30">
        <f t="shared" si="89"/>
        <v>358.0563985</v>
      </c>
      <c r="K146" s="30">
        <f t="shared" si="89"/>
        <v>260.73776470000001</v>
      </c>
      <c r="L146" s="30">
        <f t="shared" si="89"/>
        <v>317.72432700000002</v>
      </c>
      <c r="M146" s="30">
        <f t="shared" si="89"/>
        <v>338.19704309999997</v>
      </c>
      <c r="N146" s="30">
        <f t="shared" si="89"/>
        <v>160.98048499999999</v>
      </c>
      <c r="O146" s="30">
        <f t="shared" ref="O146:R146" si="90">SUM(O147:O149)</f>
        <v>187.31901999999999</v>
      </c>
      <c r="P146" s="30">
        <f t="shared" si="90"/>
        <v>261.91922</v>
      </c>
      <c r="Q146" s="30">
        <f t="shared" si="90"/>
        <v>191.43981305555556</v>
      </c>
      <c r="R146" s="30">
        <f t="shared" si="90"/>
        <v>279.27398670000002</v>
      </c>
    </row>
    <row r="147" spans="1:18" x14ac:dyDescent="0.15">
      <c r="A147" s="16"/>
      <c r="B147" s="16"/>
      <c r="C147" s="16"/>
      <c r="D147" s="18" t="s">
        <v>19</v>
      </c>
      <c r="E147" s="21">
        <f t="shared" si="84"/>
        <v>-16.748294259176951</v>
      </c>
      <c r="F147" s="32">
        <v>125.19947664</v>
      </c>
      <c r="G147" s="32">
        <v>150.38668039999999</v>
      </c>
      <c r="H147" s="32">
        <v>495.40298000000001</v>
      </c>
      <c r="I147" s="32">
        <v>147.01926019999999</v>
      </c>
      <c r="J147" s="32">
        <v>223.83529849999999</v>
      </c>
      <c r="K147" s="32">
        <v>235.6836247</v>
      </c>
      <c r="L147" s="32">
        <v>264.11805700000002</v>
      </c>
      <c r="M147" s="32">
        <v>301.5902931</v>
      </c>
      <c r="N147" s="27">
        <v>129.57250999999999</v>
      </c>
      <c r="O147" s="27">
        <v>135.2166</v>
      </c>
      <c r="P147" s="27">
        <v>231.54161999999999</v>
      </c>
      <c r="Q147" s="27">
        <v>118.40517305555557</v>
      </c>
      <c r="R147" s="27">
        <v>144.30333670000002</v>
      </c>
    </row>
    <row r="148" spans="1:18" x14ac:dyDescent="0.15">
      <c r="A148" s="16"/>
      <c r="B148" s="16"/>
      <c r="C148" s="16"/>
      <c r="D148" s="18" t="s">
        <v>21</v>
      </c>
      <c r="E148" s="22" t="str">
        <f t="shared" si="84"/>
        <v/>
      </c>
      <c r="F148" s="33"/>
      <c r="G148" s="33"/>
      <c r="H148" s="33"/>
      <c r="I148" s="33"/>
      <c r="J148" s="33"/>
      <c r="K148" s="33"/>
      <c r="L148" s="33"/>
      <c r="M148" s="33"/>
      <c r="N148" s="28"/>
      <c r="O148" s="28"/>
      <c r="P148" s="28"/>
      <c r="Q148" s="28"/>
      <c r="R148" s="27">
        <v>29.517949999999995</v>
      </c>
    </row>
    <row r="149" spans="1:18" x14ac:dyDescent="0.15">
      <c r="A149" s="16"/>
      <c r="B149" s="19"/>
      <c r="C149" s="19"/>
      <c r="D149" s="18" t="s">
        <v>22</v>
      </c>
      <c r="E149" s="23">
        <f t="shared" si="84"/>
        <v>-36.794798790776994</v>
      </c>
      <c r="F149" s="34">
        <v>42.400829999999999</v>
      </c>
      <c r="G149" s="34">
        <v>67.084400000000002</v>
      </c>
      <c r="H149" s="34">
        <v>65.798900000000003</v>
      </c>
      <c r="I149" s="34">
        <v>64.229100000000003</v>
      </c>
      <c r="J149" s="34">
        <v>134.22110000000001</v>
      </c>
      <c r="K149" s="34">
        <v>25.05414</v>
      </c>
      <c r="L149" s="34">
        <v>53.606270000000002</v>
      </c>
      <c r="M149" s="34">
        <v>36.606749999999998</v>
      </c>
      <c r="N149" s="24">
        <v>31.407975</v>
      </c>
      <c r="O149" s="24">
        <v>52.102420000000002</v>
      </c>
      <c r="P149" s="24">
        <v>30.377600000000001</v>
      </c>
      <c r="Q149" s="24">
        <v>73.034639999999996</v>
      </c>
      <c r="R149" s="24">
        <v>105.45269999999999</v>
      </c>
    </row>
    <row r="150" spans="1:18" x14ac:dyDescent="0.15">
      <c r="A150" s="16"/>
      <c r="B150" s="14" t="s">
        <v>64</v>
      </c>
      <c r="C150" s="14" t="s">
        <v>6</v>
      </c>
      <c r="D150" s="17" t="s">
        <v>37</v>
      </c>
      <c r="E150" s="38">
        <f t="shared" si="84"/>
        <v>2.0114416775028334</v>
      </c>
      <c r="F150" s="30">
        <f>SUM(F151:F157)</f>
        <v>62.446100000000001</v>
      </c>
      <c r="G150" s="30">
        <f>SUM(G151:G157)</f>
        <v>61.214799999999997</v>
      </c>
      <c r="H150" s="30">
        <f t="shared" ref="H150" si="91">SUM(H151:H157)</f>
        <v>30.7654</v>
      </c>
      <c r="I150" s="30">
        <f t="shared" ref="I150:N150" si="92">SUM(I151:I157)</f>
        <v>25.5961</v>
      </c>
      <c r="J150" s="30">
        <f t="shared" si="92"/>
        <v>36.673999999999999</v>
      </c>
      <c r="K150" s="30">
        <f t="shared" si="92"/>
        <v>35.316400000000002</v>
      </c>
      <c r="L150" s="30">
        <f t="shared" si="92"/>
        <v>40.630299999999998</v>
      </c>
      <c r="M150" s="30">
        <f t="shared" si="92"/>
        <v>38.623299999999993</v>
      </c>
      <c r="N150" s="30">
        <f t="shared" si="92"/>
        <v>36.203000000000003</v>
      </c>
      <c r="O150" s="30">
        <f t="shared" ref="O150:R150" si="93">SUM(O151:O157)</f>
        <v>49.255299999999998</v>
      </c>
      <c r="P150" s="30">
        <f t="shared" si="93"/>
        <v>59.114699999999999</v>
      </c>
      <c r="Q150" s="30">
        <f t="shared" si="93"/>
        <v>55.591000000000001</v>
      </c>
      <c r="R150" s="30">
        <f t="shared" si="93"/>
        <v>56.450599999999994</v>
      </c>
    </row>
    <row r="151" spans="1:18" x14ac:dyDescent="0.15">
      <c r="A151" s="16"/>
      <c r="B151" s="16"/>
      <c r="C151" s="16"/>
      <c r="D151" s="18" t="s">
        <v>19</v>
      </c>
      <c r="E151" s="21">
        <f t="shared" si="84"/>
        <v>4.4504501393014273</v>
      </c>
      <c r="F151" s="32">
        <v>36.2911</v>
      </c>
      <c r="G151" s="32">
        <v>34.744799999999998</v>
      </c>
      <c r="H151" s="32">
        <v>27.295400000000001</v>
      </c>
      <c r="I151" s="32">
        <v>22.0961</v>
      </c>
      <c r="J151" s="32">
        <v>33.374000000000002</v>
      </c>
      <c r="K151" s="32">
        <v>31.284400000000002</v>
      </c>
      <c r="L151" s="32">
        <v>36.339300000000001</v>
      </c>
      <c r="M151" s="32">
        <v>32.084299999999999</v>
      </c>
      <c r="N151" s="27">
        <v>29.728000000000002</v>
      </c>
      <c r="O151" s="27">
        <v>45.400300000000001</v>
      </c>
      <c r="P151" s="27">
        <v>49.5167</v>
      </c>
      <c r="Q151" s="27">
        <v>46.556000000000004</v>
      </c>
      <c r="R151" s="27">
        <v>50.622599999999991</v>
      </c>
    </row>
    <row r="152" spans="1:18" x14ac:dyDescent="0.15">
      <c r="A152" s="16"/>
      <c r="B152" s="16"/>
      <c r="C152" s="16"/>
      <c r="D152" s="18" t="s">
        <v>20</v>
      </c>
      <c r="E152" s="21">
        <f t="shared" si="84"/>
        <v>-4.4247787610619316</v>
      </c>
      <c r="F152" s="32">
        <v>1.08</v>
      </c>
      <c r="G152" s="32">
        <v>1.1299999999999999</v>
      </c>
      <c r="H152" s="32">
        <v>1.07</v>
      </c>
      <c r="I152" s="32">
        <v>1.1000000000000001</v>
      </c>
      <c r="J152" s="32">
        <v>0.9</v>
      </c>
      <c r="K152" s="32">
        <v>0.91</v>
      </c>
      <c r="L152" s="32">
        <v>0.83</v>
      </c>
      <c r="M152" s="32">
        <v>0.95499999999999996</v>
      </c>
      <c r="N152" s="27">
        <v>0.88500000000000001</v>
      </c>
      <c r="O152" s="27">
        <v>1.4550000000000001</v>
      </c>
      <c r="P152" s="27">
        <v>2.73</v>
      </c>
      <c r="Q152" s="27">
        <v>2.8699999999999997</v>
      </c>
      <c r="R152" s="28"/>
    </row>
    <row r="153" spans="1:18" x14ac:dyDescent="0.15">
      <c r="A153" s="16"/>
      <c r="B153" s="16"/>
      <c r="C153" s="16"/>
      <c r="D153" s="18" t="s">
        <v>21</v>
      </c>
      <c r="E153" s="22" t="str">
        <f t="shared" si="84"/>
        <v/>
      </c>
      <c r="F153" s="33"/>
      <c r="G153" s="33"/>
      <c r="H153" s="33"/>
      <c r="I153" s="33"/>
      <c r="J153" s="33"/>
      <c r="K153" s="33"/>
      <c r="L153" s="33"/>
      <c r="M153" s="33"/>
      <c r="N153" s="28"/>
      <c r="O153" s="28"/>
      <c r="P153" s="28"/>
      <c r="Q153" s="28"/>
      <c r="R153" s="27">
        <v>0</v>
      </c>
    </row>
    <row r="154" spans="1:18" x14ac:dyDescent="0.15">
      <c r="A154" s="16"/>
      <c r="B154" s="16"/>
      <c r="C154" s="16"/>
      <c r="D154" s="18" t="s">
        <v>22</v>
      </c>
      <c r="E154" s="21">
        <f t="shared" si="84"/>
        <v>0</v>
      </c>
      <c r="F154" s="32">
        <v>2.4</v>
      </c>
      <c r="G154" s="32">
        <v>2.4</v>
      </c>
      <c r="H154" s="32">
        <v>2.4</v>
      </c>
      <c r="I154" s="32">
        <v>2.4</v>
      </c>
      <c r="J154" s="32">
        <v>2.4</v>
      </c>
      <c r="K154" s="32">
        <v>2.4</v>
      </c>
      <c r="L154" s="32">
        <v>2.4</v>
      </c>
      <c r="M154" s="32">
        <v>2.4</v>
      </c>
      <c r="N154" s="27">
        <v>2.2000000000000002</v>
      </c>
      <c r="O154" s="27">
        <v>2.4</v>
      </c>
      <c r="P154" s="27">
        <v>6.8680000000000003</v>
      </c>
      <c r="Q154" s="27">
        <v>6.165</v>
      </c>
      <c r="R154" s="27">
        <v>5.8280000000000012</v>
      </c>
    </row>
    <row r="155" spans="1:18" x14ac:dyDescent="0.15">
      <c r="A155" s="16"/>
      <c r="B155" s="16"/>
      <c r="C155" s="16"/>
      <c r="D155" s="18" t="s">
        <v>23</v>
      </c>
      <c r="E155" s="21">
        <f t="shared" si="84"/>
        <v>-49.751534638994443</v>
      </c>
      <c r="F155" s="32">
        <v>3.4380000000000002</v>
      </c>
      <c r="G155" s="32">
        <v>6.8419999999999996</v>
      </c>
      <c r="H155" s="33"/>
      <c r="I155" s="33"/>
      <c r="J155" s="33"/>
      <c r="K155" s="33"/>
      <c r="L155" s="33"/>
      <c r="M155" s="33"/>
      <c r="N155" s="28"/>
      <c r="O155" s="28"/>
      <c r="P155" s="28"/>
      <c r="Q155" s="28"/>
      <c r="R155" s="28"/>
    </row>
    <row r="156" spans="1:18" x14ac:dyDescent="0.15">
      <c r="A156" s="16"/>
      <c r="B156" s="16"/>
      <c r="C156" s="16"/>
      <c r="D156" s="18" t="s">
        <v>24</v>
      </c>
      <c r="E156" s="21">
        <f t="shared" si="84"/>
        <v>19.499316685302521</v>
      </c>
      <c r="F156" s="32">
        <v>19.236999999999998</v>
      </c>
      <c r="G156" s="32">
        <v>16.097999999999999</v>
      </c>
      <c r="H156" s="33"/>
      <c r="I156" s="33"/>
      <c r="J156" s="33"/>
      <c r="K156" s="33"/>
      <c r="L156" s="33"/>
      <c r="M156" s="33"/>
      <c r="N156" s="28"/>
      <c r="O156" s="28"/>
      <c r="P156" s="28"/>
      <c r="Q156" s="28"/>
      <c r="R156" s="28"/>
    </row>
    <row r="157" spans="1:18" x14ac:dyDescent="0.15">
      <c r="A157" s="16"/>
      <c r="B157" s="19"/>
      <c r="C157" s="19"/>
      <c r="D157" s="18" t="s">
        <v>25</v>
      </c>
      <c r="E157" s="25" t="str">
        <f t="shared" si="84"/>
        <v/>
      </c>
      <c r="F157" s="35"/>
      <c r="G157" s="35"/>
      <c r="H157" s="35"/>
      <c r="I157" s="35"/>
      <c r="J157" s="35"/>
      <c r="K157" s="34">
        <v>0.72199999999999998</v>
      </c>
      <c r="L157" s="34">
        <v>1.0609999999999999</v>
      </c>
      <c r="M157" s="34">
        <v>3.1840000000000002</v>
      </c>
      <c r="N157" s="24">
        <v>3.39</v>
      </c>
      <c r="O157" s="29"/>
      <c r="P157" s="29"/>
      <c r="Q157" s="29"/>
      <c r="R157" s="29"/>
    </row>
    <row r="158" spans="1:18" x14ac:dyDescent="0.15">
      <c r="A158" s="16"/>
      <c r="B158" s="14" t="s">
        <v>65</v>
      </c>
      <c r="C158" s="14" t="s">
        <v>6</v>
      </c>
      <c r="D158" s="17" t="s">
        <v>37</v>
      </c>
      <c r="E158" s="38">
        <f t="shared" si="84"/>
        <v>-20.190806194506123</v>
      </c>
      <c r="F158" s="30">
        <f t="shared" ref="F158" si="94">SUM(F159:F164)</f>
        <v>64.477209999999999</v>
      </c>
      <c r="G158" s="30">
        <f t="shared" ref="G158:R158" si="95">SUM(G159:G164)</f>
        <v>80.789201000000006</v>
      </c>
      <c r="H158" s="30">
        <f t="shared" si="95"/>
        <v>72.886874399999996</v>
      </c>
      <c r="I158" s="30">
        <f t="shared" si="95"/>
        <v>69.171645999999996</v>
      </c>
      <c r="J158" s="30">
        <f t="shared" si="95"/>
        <v>79.766874999999999</v>
      </c>
      <c r="K158" s="30">
        <f t="shared" si="95"/>
        <v>66.744399999999999</v>
      </c>
      <c r="L158" s="30">
        <f t="shared" si="95"/>
        <v>65.428381999999999</v>
      </c>
      <c r="M158" s="30">
        <f t="shared" si="95"/>
        <v>62.967230000000001</v>
      </c>
      <c r="N158" s="30">
        <f t="shared" si="95"/>
        <v>76.451700000000002</v>
      </c>
      <c r="O158" s="30">
        <f t="shared" si="95"/>
        <v>66.724999999999994</v>
      </c>
      <c r="P158" s="30">
        <f t="shared" si="95"/>
        <v>66.154409999999999</v>
      </c>
      <c r="Q158" s="30">
        <f t="shared" si="95"/>
        <v>59.245719999999992</v>
      </c>
      <c r="R158" s="30">
        <f t="shared" si="95"/>
        <v>59.475399999999993</v>
      </c>
    </row>
    <row r="159" spans="1:18" x14ac:dyDescent="0.15">
      <c r="A159" s="16"/>
      <c r="B159" s="16"/>
      <c r="C159" s="16"/>
      <c r="D159" s="18" t="s">
        <v>19</v>
      </c>
      <c r="E159" s="21">
        <f t="shared" si="84"/>
        <v>-9.0256072975255073</v>
      </c>
      <c r="F159" s="32">
        <v>38.62791</v>
      </c>
      <c r="G159" s="32">
        <v>42.460200999999998</v>
      </c>
      <c r="H159" s="32">
        <v>45.956874399999997</v>
      </c>
      <c r="I159" s="32">
        <v>41.847645999999997</v>
      </c>
      <c r="J159" s="32">
        <v>54.966875000000002</v>
      </c>
      <c r="K159" s="32">
        <v>44.2744</v>
      </c>
      <c r="L159" s="32">
        <v>44.666381999999999</v>
      </c>
      <c r="M159" s="32">
        <v>43.277230000000003</v>
      </c>
      <c r="N159" s="27">
        <v>55.4617</v>
      </c>
      <c r="O159" s="27">
        <v>43.674999999999997</v>
      </c>
      <c r="P159" s="27">
        <v>45.134410000000003</v>
      </c>
      <c r="Q159" s="27">
        <v>47.385719999999992</v>
      </c>
      <c r="R159" s="27">
        <v>47.892399999999995</v>
      </c>
    </row>
    <row r="160" spans="1:18" x14ac:dyDescent="0.15">
      <c r="A160" s="16"/>
      <c r="B160" s="16"/>
      <c r="C160" s="16"/>
      <c r="D160" s="18" t="s">
        <v>20</v>
      </c>
      <c r="E160" s="21">
        <f t="shared" si="84"/>
        <v>-17.72875816993464</v>
      </c>
      <c r="F160" s="32">
        <v>10.07</v>
      </c>
      <c r="G160" s="32">
        <v>12.24</v>
      </c>
      <c r="H160" s="32">
        <v>12.48</v>
      </c>
      <c r="I160" s="32">
        <v>11.56</v>
      </c>
      <c r="J160" s="32">
        <v>15.99</v>
      </c>
      <c r="K160" s="32">
        <v>15.31</v>
      </c>
      <c r="L160" s="32">
        <v>12.92</v>
      </c>
      <c r="M160" s="32">
        <v>12.07</v>
      </c>
      <c r="N160" s="27">
        <v>12.4</v>
      </c>
      <c r="O160" s="27">
        <v>13.9</v>
      </c>
      <c r="P160" s="27">
        <v>12.42</v>
      </c>
      <c r="Q160" s="27">
        <v>5.1000000000000005</v>
      </c>
      <c r="R160" s="28"/>
    </row>
    <row r="161" spans="1:18" x14ac:dyDescent="0.15">
      <c r="A161" s="16"/>
      <c r="B161" s="16"/>
      <c r="C161" s="16"/>
      <c r="D161" s="18" t="s">
        <v>21</v>
      </c>
      <c r="E161" s="22" t="str">
        <f t="shared" si="84"/>
        <v/>
      </c>
      <c r="F161" s="33"/>
      <c r="G161" s="33"/>
      <c r="H161" s="33"/>
      <c r="I161" s="33"/>
      <c r="J161" s="33"/>
      <c r="K161" s="33"/>
      <c r="L161" s="33"/>
      <c r="M161" s="33"/>
      <c r="N161" s="28"/>
      <c r="O161" s="28"/>
      <c r="P161" s="28"/>
      <c r="Q161" s="28"/>
      <c r="R161" s="27">
        <v>2.36</v>
      </c>
    </row>
    <row r="162" spans="1:18" x14ac:dyDescent="0.15">
      <c r="A162" s="16"/>
      <c r="B162" s="16"/>
      <c r="C162" s="16"/>
      <c r="D162" s="18" t="s">
        <v>22</v>
      </c>
      <c r="E162" s="21">
        <f t="shared" si="84"/>
        <v>-50.702918772154767</v>
      </c>
      <c r="F162" s="32">
        <v>6.5362999999999998</v>
      </c>
      <c r="G162" s="32">
        <v>13.259</v>
      </c>
      <c r="H162" s="32">
        <v>14.45</v>
      </c>
      <c r="I162" s="32">
        <v>15.763999999999999</v>
      </c>
      <c r="J162" s="32">
        <v>8.81</v>
      </c>
      <c r="K162" s="32">
        <v>7.16</v>
      </c>
      <c r="L162" s="32">
        <v>7.8419999999999996</v>
      </c>
      <c r="M162" s="32">
        <v>7.62</v>
      </c>
      <c r="N162" s="27">
        <v>8.59</v>
      </c>
      <c r="O162" s="27">
        <v>9.15</v>
      </c>
      <c r="P162" s="27">
        <v>8.6</v>
      </c>
      <c r="Q162" s="27">
        <v>6.76</v>
      </c>
      <c r="R162" s="27">
        <v>9.2230000000000008</v>
      </c>
    </row>
    <row r="163" spans="1:18" x14ac:dyDescent="0.15">
      <c r="A163" s="16"/>
      <c r="B163" s="16"/>
      <c r="C163" s="16"/>
      <c r="D163" s="18" t="s">
        <v>23</v>
      </c>
      <c r="E163" s="21">
        <f t="shared" si="84"/>
        <v>-70.67573310667234</v>
      </c>
      <c r="F163" s="50">
        <v>2.0699999999999998</v>
      </c>
      <c r="G163" s="50">
        <v>7.0590000000000002</v>
      </c>
      <c r="H163" s="42"/>
      <c r="I163" s="42"/>
      <c r="J163" s="42"/>
      <c r="K163" s="42"/>
      <c r="L163" s="42"/>
      <c r="M163" s="42"/>
      <c r="N163" s="43"/>
      <c r="O163" s="43"/>
      <c r="P163" s="43"/>
      <c r="Q163" s="43"/>
      <c r="R163" s="43"/>
    </row>
    <row r="164" spans="1:18" x14ac:dyDescent="0.15">
      <c r="A164" s="16"/>
      <c r="B164" s="16"/>
      <c r="C164" s="16"/>
      <c r="D164" s="18" t="s">
        <v>24</v>
      </c>
      <c r="E164" s="23">
        <f t="shared" si="84"/>
        <v>24.293883209149197</v>
      </c>
      <c r="F164" s="34">
        <v>7.173</v>
      </c>
      <c r="G164" s="34">
        <v>5.7709999999999999</v>
      </c>
      <c r="H164" s="33"/>
      <c r="I164" s="33"/>
      <c r="J164" s="33"/>
      <c r="K164" s="33"/>
      <c r="L164" s="33"/>
      <c r="M164" s="33"/>
      <c r="N164" s="28"/>
      <c r="O164" s="28"/>
      <c r="P164" s="28"/>
      <c r="Q164" s="28"/>
      <c r="R164" s="28"/>
    </row>
    <row r="165" spans="1:18" x14ac:dyDescent="0.15">
      <c r="A165" s="16"/>
      <c r="B165" s="14" t="s">
        <v>66</v>
      </c>
      <c r="C165" s="14" t="s">
        <v>6</v>
      </c>
      <c r="D165" s="17" t="s">
        <v>26</v>
      </c>
      <c r="E165" s="38">
        <f t="shared" si="84"/>
        <v>15.322916967586931</v>
      </c>
      <c r="F165" s="44">
        <f>SUM(F166:F168)</f>
        <v>86.918873907999995</v>
      </c>
      <c r="G165" s="44">
        <f>SUM(G166:G168)</f>
        <v>75.369992533599998</v>
      </c>
      <c r="H165" s="30">
        <f t="shared" ref="H165" si="96">SUM(H166:H168)</f>
        <v>91.846171453599993</v>
      </c>
      <c r="I165" s="30">
        <f t="shared" ref="I165:N165" si="97">SUM(I166:I168)</f>
        <v>89.100604660800002</v>
      </c>
      <c r="J165" s="30">
        <f t="shared" si="97"/>
        <v>106.492974608</v>
      </c>
      <c r="K165" s="30">
        <f t="shared" si="97"/>
        <v>114.89377864000001</v>
      </c>
      <c r="L165" s="30">
        <f t="shared" si="97"/>
        <v>108.704945696</v>
      </c>
      <c r="M165" s="30">
        <f t="shared" si="97"/>
        <v>197.67684952560001</v>
      </c>
      <c r="N165" s="30">
        <f t="shared" si="97"/>
        <v>204.07400000000001</v>
      </c>
      <c r="O165" s="30">
        <f t="shared" ref="O165:R165" si="98">SUM(O166:O168)</f>
        <v>174.124</v>
      </c>
      <c r="P165" s="30">
        <f>SUM(P166:P168)</f>
        <v>266.51768181818181</v>
      </c>
      <c r="Q165" s="30">
        <f t="shared" si="98"/>
        <v>232.00883741300783</v>
      </c>
      <c r="R165" s="30">
        <f t="shared" si="98"/>
        <v>119.11946020189961</v>
      </c>
    </row>
    <row r="166" spans="1:18" x14ac:dyDescent="0.15">
      <c r="A166" s="16"/>
      <c r="B166" s="16"/>
      <c r="C166" s="16"/>
      <c r="D166" s="18" t="s">
        <v>38</v>
      </c>
      <c r="E166" s="21">
        <f t="shared" si="84"/>
        <v>13.950102311345633</v>
      </c>
      <c r="F166" s="32">
        <v>80.653873907999994</v>
      </c>
      <c r="G166" s="32">
        <v>70.779992533599994</v>
      </c>
      <c r="H166" s="32">
        <v>85.356171453599998</v>
      </c>
      <c r="I166" s="32">
        <v>80.284604660799999</v>
      </c>
      <c r="J166" s="32">
        <v>92.520974608000003</v>
      </c>
      <c r="K166" s="32">
        <v>98.279778640000004</v>
      </c>
      <c r="L166" s="32">
        <v>93.615945695999997</v>
      </c>
      <c r="M166" s="32">
        <v>173.77984952560001</v>
      </c>
      <c r="N166" s="27">
        <v>187.09200000000001</v>
      </c>
      <c r="O166" s="27">
        <v>164.78200000000001</v>
      </c>
      <c r="P166" s="27">
        <v>249.73768181818181</v>
      </c>
      <c r="Q166" s="27">
        <v>211.10883741300782</v>
      </c>
      <c r="R166" s="27">
        <v>98.019460201899619</v>
      </c>
    </row>
    <row r="167" spans="1:18" x14ac:dyDescent="0.15">
      <c r="A167" s="16"/>
      <c r="B167" s="16"/>
      <c r="C167" s="16"/>
      <c r="D167" s="18" t="s">
        <v>42</v>
      </c>
      <c r="E167" s="22" t="str">
        <f t="shared" si="84"/>
        <v/>
      </c>
      <c r="F167" s="33"/>
      <c r="G167" s="33"/>
      <c r="H167" s="33"/>
      <c r="I167" s="33"/>
      <c r="J167" s="33"/>
      <c r="K167" s="33"/>
      <c r="L167" s="33"/>
      <c r="M167" s="33"/>
      <c r="N167" s="27">
        <v>0.85199999999999998</v>
      </c>
      <c r="O167" s="27">
        <v>2.13</v>
      </c>
      <c r="P167" s="27">
        <v>2.9</v>
      </c>
      <c r="Q167" s="27">
        <v>3.605</v>
      </c>
      <c r="R167" s="27">
        <v>3.7</v>
      </c>
    </row>
    <row r="168" spans="1:18" x14ac:dyDescent="0.15">
      <c r="A168" s="16"/>
      <c r="B168" s="19"/>
      <c r="C168" s="19"/>
      <c r="D168" s="18" t="s">
        <v>39</v>
      </c>
      <c r="E168" s="23">
        <f t="shared" si="84"/>
        <v>36.492374727668839</v>
      </c>
      <c r="F168" s="34">
        <v>6.2649999999999997</v>
      </c>
      <c r="G168" s="34">
        <v>4.59</v>
      </c>
      <c r="H168" s="34">
        <v>6.49</v>
      </c>
      <c r="I168" s="34">
        <v>8.8160000000000007</v>
      </c>
      <c r="J168" s="34">
        <v>13.972</v>
      </c>
      <c r="K168" s="34">
        <v>16.614000000000001</v>
      </c>
      <c r="L168" s="34">
        <v>15.089</v>
      </c>
      <c r="M168" s="34">
        <v>23.896999999999998</v>
      </c>
      <c r="N168" s="24">
        <v>16.13</v>
      </c>
      <c r="O168" s="24">
        <v>7.2119999999999997</v>
      </c>
      <c r="P168" s="24">
        <v>13.88</v>
      </c>
      <c r="Q168" s="24">
        <v>17.295000000000002</v>
      </c>
      <c r="R168" s="24">
        <v>17.399999999999999</v>
      </c>
    </row>
    <row r="169" spans="1:18" x14ac:dyDescent="0.15">
      <c r="A169" s="16"/>
      <c r="B169" s="14" t="s">
        <v>67</v>
      </c>
      <c r="C169" s="14" t="s">
        <v>12</v>
      </c>
      <c r="D169" s="15" t="s">
        <v>36</v>
      </c>
      <c r="E169" s="38">
        <f t="shared" si="84"/>
        <v>0.78348260519166735</v>
      </c>
      <c r="F169" s="50">
        <v>87.724695907850801</v>
      </c>
      <c r="G169" s="50">
        <v>87.042731249427803</v>
      </c>
      <c r="H169" s="31">
        <v>86.636520057267305</v>
      </c>
      <c r="I169" s="31">
        <v>84.907927409871505</v>
      </c>
      <c r="J169" s="31">
        <v>85.169113527561194</v>
      </c>
      <c r="K169" s="31">
        <v>82.682047579025905</v>
      </c>
      <c r="L169" s="31">
        <v>82.125243021905305</v>
      </c>
      <c r="M169" s="31">
        <v>71.558468772999404</v>
      </c>
      <c r="N169" s="30">
        <v>84.143842979812106</v>
      </c>
      <c r="O169" s="30">
        <v>77.879679825497206</v>
      </c>
      <c r="P169" s="30">
        <v>76.36527474842643</v>
      </c>
      <c r="Q169" s="30">
        <v>78.006530645810543</v>
      </c>
      <c r="R169" s="30">
        <v>78.134284134954441</v>
      </c>
    </row>
    <row r="170" spans="1:18" x14ac:dyDescent="0.15">
      <c r="A170" s="16"/>
      <c r="B170" s="16"/>
      <c r="C170" s="16"/>
      <c r="D170" s="17" t="s">
        <v>37</v>
      </c>
      <c r="E170" s="21">
        <f t="shared" si="84"/>
        <v>-6.3030187283999339E-2</v>
      </c>
      <c r="F170" s="32">
        <v>99.936969812716001</v>
      </c>
      <c r="G170" s="32">
        <v>100</v>
      </c>
      <c r="H170" s="32">
        <v>99.999710570750395</v>
      </c>
      <c r="I170" s="32">
        <v>100</v>
      </c>
      <c r="J170" s="32">
        <v>100</v>
      </c>
      <c r="K170" s="32">
        <v>100</v>
      </c>
      <c r="L170" s="32">
        <v>100</v>
      </c>
      <c r="M170" s="32">
        <v>99.984024101459099</v>
      </c>
      <c r="N170" s="27">
        <v>100</v>
      </c>
      <c r="O170" s="27">
        <v>100</v>
      </c>
      <c r="P170" s="27">
        <v>100</v>
      </c>
      <c r="Q170" s="27">
        <v>100</v>
      </c>
      <c r="R170" s="27">
        <v>100</v>
      </c>
    </row>
    <row r="171" spans="1:18" x14ac:dyDescent="0.15">
      <c r="A171" s="16"/>
      <c r="B171" s="16"/>
      <c r="C171" s="16"/>
      <c r="D171" s="18" t="s">
        <v>19</v>
      </c>
      <c r="E171" s="21">
        <f t="shared" si="84"/>
        <v>0</v>
      </c>
      <c r="F171" s="32">
        <v>100</v>
      </c>
      <c r="G171" s="32">
        <v>100</v>
      </c>
      <c r="H171" s="32">
        <v>100</v>
      </c>
      <c r="I171" s="32">
        <v>100</v>
      </c>
      <c r="J171" s="32">
        <v>100</v>
      </c>
      <c r="K171" s="32">
        <v>100</v>
      </c>
      <c r="L171" s="32">
        <v>100</v>
      </c>
      <c r="M171" s="32">
        <v>99.978463813035603</v>
      </c>
      <c r="N171" s="27">
        <v>100</v>
      </c>
      <c r="O171" s="27">
        <v>100</v>
      </c>
      <c r="P171" s="27">
        <v>100</v>
      </c>
      <c r="Q171" s="27">
        <v>100</v>
      </c>
      <c r="R171" s="27">
        <v>100</v>
      </c>
    </row>
    <row r="172" spans="1:18" x14ac:dyDescent="0.15">
      <c r="A172" s="16"/>
      <c r="B172" s="16"/>
      <c r="C172" s="16"/>
      <c r="D172" s="18" t="s">
        <v>20</v>
      </c>
      <c r="E172" s="21">
        <f t="shared" si="84"/>
        <v>0</v>
      </c>
      <c r="F172" s="32">
        <v>100</v>
      </c>
      <c r="G172" s="32">
        <v>100</v>
      </c>
      <c r="H172" s="32">
        <v>100</v>
      </c>
      <c r="I172" s="32">
        <v>100</v>
      </c>
      <c r="J172" s="32">
        <v>100</v>
      </c>
      <c r="K172" s="32">
        <v>100</v>
      </c>
      <c r="L172" s="32">
        <v>100</v>
      </c>
      <c r="M172" s="32">
        <v>100</v>
      </c>
      <c r="N172" s="27">
        <v>100</v>
      </c>
      <c r="O172" s="27">
        <v>100</v>
      </c>
      <c r="P172" s="27">
        <v>100</v>
      </c>
      <c r="Q172" s="27">
        <v>100</v>
      </c>
      <c r="R172" s="28"/>
    </row>
    <row r="173" spans="1:18" x14ac:dyDescent="0.15">
      <c r="A173" s="16"/>
      <c r="B173" s="16"/>
      <c r="C173" s="16"/>
      <c r="D173" s="18" t="s">
        <v>21</v>
      </c>
      <c r="E173" s="22" t="str">
        <f t="shared" si="84"/>
        <v/>
      </c>
      <c r="F173" s="33"/>
      <c r="G173" s="33"/>
      <c r="H173" s="33"/>
      <c r="I173" s="33"/>
      <c r="J173" s="33"/>
      <c r="K173" s="33"/>
      <c r="L173" s="33"/>
      <c r="M173" s="33"/>
      <c r="N173" s="28"/>
      <c r="O173" s="28"/>
      <c r="P173" s="28"/>
      <c r="Q173" s="28"/>
      <c r="R173" s="27">
        <v>100</v>
      </c>
    </row>
    <row r="174" spans="1:18" x14ac:dyDescent="0.15">
      <c r="A174" s="16"/>
      <c r="B174" s="16"/>
      <c r="C174" s="16"/>
      <c r="D174" s="18" t="s">
        <v>22</v>
      </c>
      <c r="E174" s="21">
        <f t="shared" si="84"/>
        <v>0</v>
      </c>
      <c r="F174" s="32">
        <v>100</v>
      </c>
      <c r="G174" s="32">
        <v>100</v>
      </c>
      <c r="H174" s="32">
        <v>99.998219584569696</v>
      </c>
      <c r="I174" s="32">
        <v>100</v>
      </c>
      <c r="J174" s="32">
        <v>100</v>
      </c>
      <c r="K174" s="32">
        <v>100</v>
      </c>
      <c r="L174" s="32">
        <v>100</v>
      </c>
      <c r="M174" s="32">
        <v>100</v>
      </c>
      <c r="N174" s="27">
        <v>100</v>
      </c>
      <c r="O174" s="27">
        <v>100</v>
      </c>
      <c r="P174" s="27">
        <v>100</v>
      </c>
      <c r="Q174" s="27">
        <v>100</v>
      </c>
      <c r="R174" s="27">
        <v>100</v>
      </c>
    </row>
    <row r="175" spans="1:18" x14ac:dyDescent="0.15">
      <c r="A175" s="16"/>
      <c r="B175" s="16"/>
      <c r="C175" s="16"/>
      <c r="D175" s="18" t="s">
        <v>23</v>
      </c>
      <c r="E175" s="21">
        <f t="shared" si="84"/>
        <v>0</v>
      </c>
      <c r="F175" s="32">
        <v>100</v>
      </c>
      <c r="G175" s="32">
        <v>100</v>
      </c>
      <c r="H175" s="33"/>
      <c r="I175" s="33"/>
      <c r="J175" s="33"/>
      <c r="K175" s="33"/>
      <c r="L175" s="33"/>
      <c r="M175" s="33"/>
      <c r="N175" s="28"/>
      <c r="O175" s="28"/>
      <c r="P175" s="28"/>
      <c r="Q175" s="28"/>
      <c r="R175" s="28"/>
    </row>
    <row r="176" spans="1:18" x14ac:dyDescent="0.15">
      <c r="A176" s="16"/>
      <c r="B176" s="16"/>
      <c r="C176" s="16"/>
      <c r="D176" s="18" t="s">
        <v>24</v>
      </c>
      <c r="E176" s="21">
        <f t="shared" si="84"/>
        <v>-0.30291556228702632</v>
      </c>
      <c r="F176" s="32">
        <v>99.697084437712974</v>
      </c>
      <c r="G176" s="32">
        <v>100</v>
      </c>
      <c r="H176" s="33"/>
      <c r="I176" s="33"/>
      <c r="J176" s="33"/>
      <c r="K176" s="33"/>
      <c r="L176" s="33"/>
      <c r="M176" s="33"/>
      <c r="N176" s="28"/>
      <c r="O176" s="28"/>
      <c r="P176" s="28"/>
      <c r="Q176" s="28"/>
      <c r="R176" s="28"/>
    </row>
    <row r="177" spans="1:18" x14ac:dyDescent="0.15">
      <c r="A177" s="16"/>
      <c r="B177" s="16"/>
      <c r="C177" s="16"/>
      <c r="D177" s="18" t="s">
        <v>25</v>
      </c>
      <c r="E177" s="22" t="str">
        <f t="shared" si="84"/>
        <v/>
      </c>
      <c r="F177" s="33"/>
      <c r="G177" s="33"/>
      <c r="H177" s="33"/>
      <c r="I177" s="33"/>
      <c r="J177" s="33"/>
      <c r="K177" s="32">
        <v>100</v>
      </c>
      <c r="L177" s="32">
        <v>100</v>
      </c>
      <c r="M177" s="32">
        <v>100</v>
      </c>
      <c r="N177" s="27">
        <v>100</v>
      </c>
      <c r="O177" s="28"/>
      <c r="P177" s="28"/>
      <c r="Q177" s="28"/>
      <c r="R177" s="28"/>
    </row>
    <row r="178" spans="1:18" x14ac:dyDescent="0.15">
      <c r="A178" s="16"/>
      <c r="B178" s="16"/>
      <c r="C178" s="16"/>
      <c r="D178" s="17" t="s">
        <v>26</v>
      </c>
      <c r="E178" s="21">
        <f t="shared" si="84"/>
        <v>11.594554774389845</v>
      </c>
      <c r="F178" s="32">
        <v>69.891719513417101</v>
      </c>
      <c r="G178" s="32">
        <v>62.630044678001397</v>
      </c>
      <c r="H178" s="32">
        <v>71.555596508235297</v>
      </c>
      <c r="I178" s="32">
        <v>68.855940924710197</v>
      </c>
      <c r="J178" s="32">
        <v>68.952819408317794</v>
      </c>
      <c r="K178" s="32">
        <v>67.298411499089298</v>
      </c>
      <c r="L178" s="32">
        <v>64.685620987884306</v>
      </c>
      <c r="M178" s="32">
        <v>56.949943605318801</v>
      </c>
      <c r="N178" s="27">
        <v>75.390789615531602</v>
      </c>
      <c r="O178" s="27">
        <v>63.145804139578701</v>
      </c>
      <c r="P178" s="27">
        <v>65.256439577861883</v>
      </c>
      <c r="Q178" s="27">
        <v>66.243628391879582</v>
      </c>
      <c r="R178" s="27">
        <v>53.214716410744899</v>
      </c>
    </row>
    <row r="179" spans="1:18" x14ac:dyDescent="0.15">
      <c r="A179" s="16"/>
      <c r="B179" s="16"/>
      <c r="C179" s="16"/>
      <c r="D179" s="18" t="s">
        <v>38</v>
      </c>
      <c r="E179" s="21">
        <f t="shared" si="84"/>
        <v>12.305935049542633</v>
      </c>
      <c r="F179" s="32">
        <v>73.057985563363445</v>
      </c>
      <c r="G179" s="32">
        <v>65.052648848108205</v>
      </c>
      <c r="H179" s="32">
        <v>74.465706194603698</v>
      </c>
      <c r="I179" s="32">
        <v>71.987724113461596</v>
      </c>
      <c r="J179" s="32">
        <v>74.932099189112407</v>
      </c>
      <c r="K179" s="32">
        <v>75.048691558591401</v>
      </c>
      <c r="L179" s="32">
        <v>71.784212260402697</v>
      </c>
      <c r="M179" s="32">
        <v>61.996171949572897</v>
      </c>
      <c r="N179" s="27">
        <v>80.362067859662602</v>
      </c>
      <c r="O179" s="27">
        <v>63.650155963636799</v>
      </c>
      <c r="P179" s="27">
        <v>67.524831964594128</v>
      </c>
      <c r="Q179" s="27">
        <v>65.667187722040637</v>
      </c>
      <c r="R179" s="27">
        <v>51.448683942052632</v>
      </c>
    </row>
    <row r="180" spans="1:18" x14ac:dyDescent="0.15">
      <c r="A180" s="16"/>
      <c r="B180" s="16"/>
      <c r="C180" s="16"/>
      <c r="D180" s="18" t="s">
        <v>42</v>
      </c>
      <c r="E180" s="22" t="str">
        <f t="shared" si="84"/>
        <v/>
      </c>
      <c r="F180" s="33"/>
      <c r="G180" s="33"/>
      <c r="H180" s="33"/>
      <c r="I180" s="33"/>
      <c r="J180" s="33"/>
      <c r="K180" s="33"/>
      <c r="L180" s="33"/>
      <c r="M180" s="33"/>
      <c r="N180" s="27">
        <v>100</v>
      </c>
      <c r="O180" s="27">
        <v>100</v>
      </c>
      <c r="P180" s="27">
        <v>100</v>
      </c>
      <c r="Q180" s="27">
        <v>99.999999999999986</v>
      </c>
      <c r="R180" s="27">
        <v>100</v>
      </c>
    </row>
    <row r="181" spans="1:18" x14ac:dyDescent="0.15">
      <c r="A181" s="16"/>
      <c r="B181" s="19"/>
      <c r="C181" s="19"/>
      <c r="D181" s="18" t="s">
        <v>39</v>
      </c>
      <c r="E181" s="23">
        <f t="shared" si="84"/>
        <v>15.264743924925003</v>
      </c>
      <c r="F181" s="34">
        <v>29.130087789305669</v>
      </c>
      <c r="G181" s="34">
        <v>25.2723311546841</v>
      </c>
      <c r="H181" s="34">
        <v>33.2819722650231</v>
      </c>
      <c r="I181" s="34">
        <v>40.335753176043603</v>
      </c>
      <c r="J181" s="34">
        <v>29.3587174348697</v>
      </c>
      <c r="K181" s="34">
        <v>21.451787648970701</v>
      </c>
      <c r="L181" s="34">
        <v>20.644177877924299</v>
      </c>
      <c r="M181" s="34">
        <v>20.2535883165251</v>
      </c>
      <c r="N181" s="24">
        <v>16.429014259144498</v>
      </c>
      <c r="O181" s="24">
        <v>40.737659456461458</v>
      </c>
      <c r="P181" s="24">
        <v>17.182997118155619</v>
      </c>
      <c r="Q181" s="24">
        <v>13.269731136166522</v>
      </c>
      <c r="R181" s="24">
        <v>10.344827586206899</v>
      </c>
    </row>
    <row r="182" spans="1:18" x14ac:dyDescent="0.15">
      <c r="A182" s="16"/>
      <c r="B182" s="14" t="s">
        <v>68</v>
      </c>
      <c r="C182" s="14" t="s">
        <v>12</v>
      </c>
      <c r="D182" s="15" t="s">
        <v>36</v>
      </c>
      <c r="E182" s="38">
        <f t="shared" si="84"/>
        <v>-5.2631821686409248</v>
      </c>
      <c r="F182" s="32">
        <f t="shared" ref="F182" si="99">100-F169</f>
        <v>12.275304092149199</v>
      </c>
      <c r="G182" s="32">
        <f t="shared" ref="G182:H182" si="100">100-G169</f>
        <v>12.957268750572197</v>
      </c>
      <c r="H182" s="32">
        <f t="shared" si="100"/>
        <v>13.363479942732695</v>
      </c>
      <c r="I182" s="32">
        <f t="shared" ref="I182:K183" si="101">100-I169</f>
        <v>15.092072590128495</v>
      </c>
      <c r="J182" s="32">
        <f t="shared" si="101"/>
        <v>14.830886472438806</v>
      </c>
      <c r="K182" s="31">
        <f t="shared" si="101"/>
        <v>17.317952420974095</v>
      </c>
      <c r="L182" s="31">
        <f t="shared" ref="L182:R182" si="102">100-L169</f>
        <v>17.874756978094695</v>
      </c>
      <c r="M182" s="31">
        <f t="shared" si="102"/>
        <v>28.441531227000596</v>
      </c>
      <c r="N182" s="30">
        <f t="shared" si="102"/>
        <v>15.856157020187894</v>
      </c>
      <c r="O182" s="30">
        <f t="shared" si="102"/>
        <v>22.120320174502794</v>
      </c>
      <c r="P182" s="30">
        <f t="shared" si="102"/>
        <v>23.63472525157357</v>
      </c>
      <c r="Q182" s="30">
        <f t="shared" si="102"/>
        <v>21.993469354189457</v>
      </c>
      <c r="R182" s="30">
        <f t="shared" si="102"/>
        <v>21.865715865045559</v>
      </c>
    </row>
    <row r="183" spans="1:18" x14ac:dyDescent="0.15">
      <c r="A183" s="16"/>
      <c r="B183" s="16"/>
      <c r="C183" s="16"/>
      <c r="D183" s="17" t="s">
        <v>37</v>
      </c>
      <c r="E183" s="21" t="str">
        <f t="shared" si="84"/>
        <v/>
      </c>
      <c r="F183" s="32">
        <f t="shared" ref="F183" si="103">100-F170</f>
        <v>6.3030187283999339E-2</v>
      </c>
      <c r="G183" s="32">
        <f t="shared" ref="G183:H183" si="104">100-G170</f>
        <v>0</v>
      </c>
      <c r="H183" s="32">
        <f t="shared" si="104"/>
        <v>2.8942924960517757E-4</v>
      </c>
      <c r="I183" s="32">
        <f t="shared" si="101"/>
        <v>0</v>
      </c>
      <c r="J183" s="32">
        <f t="shared" si="101"/>
        <v>0</v>
      </c>
      <c r="K183" s="32">
        <f t="shared" si="101"/>
        <v>0</v>
      </c>
      <c r="L183" s="32">
        <f t="shared" ref="L183:R183" si="105">100-L170</f>
        <v>0</v>
      </c>
      <c r="M183" s="32">
        <f t="shared" si="105"/>
        <v>1.5975898540901312E-2</v>
      </c>
      <c r="N183" s="27">
        <f t="shared" si="105"/>
        <v>0</v>
      </c>
      <c r="O183" s="27">
        <f t="shared" si="105"/>
        <v>0</v>
      </c>
      <c r="P183" s="27">
        <f t="shared" si="105"/>
        <v>0</v>
      </c>
      <c r="Q183" s="27">
        <f t="shared" si="105"/>
        <v>0</v>
      </c>
      <c r="R183" s="27">
        <f t="shared" si="105"/>
        <v>0</v>
      </c>
    </row>
    <row r="184" spans="1:18" x14ac:dyDescent="0.15">
      <c r="A184" s="16"/>
      <c r="B184" s="16"/>
      <c r="C184" s="16"/>
      <c r="D184" s="18" t="s">
        <v>19</v>
      </c>
      <c r="E184" s="21" t="str">
        <f t="shared" si="84"/>
        <v/>
      </c>
      <c r="F184" s="32">
        <f t="shared" ref="F184:G184" si="106">100-F171</f>
        <v>0</v>
      </c>
      <c r="G184" s="32">
        <f t="shared" si="106"/>
        <v>0</v>
      </c>
      <c r="H184" s="32">
        <f t="shared" ref="H184:I184" si="107">100-H171</f>
        <v>0</v>
      </c>
      <c r="I184" s="32">
        <f t="shared" si="107"/>
        <v>0</v>
      </c>
      <c r="J184" s="32">
        <f t="shared" ref="J184" si="108">100-J171</f>
        <v>0</v>
      </c>
      <c r="K184" s="32">
        <f t="shared" ref="K184:R184" si="109">100-K171</f>
        <v>0</v>
      </c>
      <c r="L184" s="32">
        <f t="shared" si="109"/>
        <v>0</v>
      </c>
      <c r="M184" s="32">
        <f t="shared" si="109"/>
        <v>2.1536186964397075E-2</v>
      </c>
      <c r="N184" s="27">
        <f t="shared" si="109"/>
        <v>0</v>
      </c>
      <c r="O184" s="27">
        <f t="shared" si="109"/>
        <v>0</v>
      </c>
      <c r="P184" s="27">
        <f t="shared" si="109"/>
        <v>0</v>
      </c>
      <c r="Q184" s="27">
        <f t="shared" si="109"/>
        <v>0</v>
      </c>
      <c r="R184" s="27">
        <f t="shared" si="109"/>
        <v>0</v>
      </c>
    </row>
    <row r="185" spans="1:18" x14ac:dyDescent="0.15">
      <c r="A185" s="16"/>
      <c r="B185" s="16"/>
      <c r="C185" s="16"/>
      <c r="D185" s="18" t="s">
        <v>20</v>
      </c>
      <c r="E185" s="21" t="str">
        <f t="shared" si="84"/>
        <v/>
      </c>
      <c r="F185" s="32">
        <f t="shared" ref="F185:G189" si="110">100-F172</f>
        <v>0</v>
      </c>
      <c r="G185" s="32">
        <f t="shared" si="110"/>
        <v>0</v>
      </c>
      <c r="H185" s="32">
        <f t="shared" ref="H185:I185" si="111">100-H172</f>
        <v>0</v>
      </c>
      <c r="I185" s="32">
        <f t="shared" si="111"/>
        <v>0</v>
      </c>
      <c r="J185" s="32">
        <f>100-J172</f>
        <v>0</v>
      </c>
      <c r="K185" s="32">
        <f t="shared" ref="K185:Q185" si="112">100-K172</f>
        <v>0</v>
      </c>
      <c r="L185" s="32">
        <f t="shared" si="112"/>
        <v>0</v>
      </c>
      <c r="M185" s="32">
        <f t="shared" si="112"/>
        <v>0</v>
      </c>
      <c r="N185" s="27">
        <f t="shared" si="112"/>
        <v>0</v>
      </c>
      <c r="O185" s="27">
        <f t="shared" si="112"/>
        <v>0</v>
      </c>
      <c r="P185" s="27">
        <f t="shared" si="112"/>
        <v>0</v>
      </c>
      <c r="Q185" s="27">
        <f t="shared" si="112"/>
        <v>0</v>
      </c>
      <c r="R185" s="28"/>
    </row>
    <row r="186" spans="1:18" x14ac:dyDescent="0.15">
      <c r="A186" s="16"/>
      <c r="B186" s="16"/>
      <c r="C186" s="16"/>
      <c r="D186" s="18" t="s">
        <v>21</v>
      </c>
      <c r="E186" s="22" t="str">
        <f t="shared" si="84"/>
        <v/>
      </c>
      <c r="F186" s="33"/>
      <c r="G186" s="33"/>
      <c r="H186" s="33"/>
      <c r="I186" s="33"/>
      <c r="J186" s="33"/>
      <c r="K186" s="33"/>
      <c r="L186" s="33"/>
      <c r="M186" s="33"/>
      <c r="N186" s="28"/>
      <c r="O186" s="28"/>
      <c r="P186" s="28"/>
      <c r="Q186" s="28"/>
      <c r="R186" s="27">
        <f>100-R173</f>
        <v>0</v>
      </c>
    </row>
    <row r="187" spans="1:18" x14ac:dyDescent="0.15">
      <c r="A187" s="16"/>
      <c r="B187" s="16"/>
      <c r="C187" s="16"/>
      <c r="D187" s="18" t="s">
        <v>22</v>
      </c>
      <c r="E187" s="21" t="str">
        <f t="shared" si="84"/>
        <v/>
      </c>
      <c r="F187" s="32">
        <f>100-F174</f>
        <v>0</v>
      </c>
      <c r="G187" s="32">
        <f>100-G174</f>
        <v>0</v>
      </c>
      <c r="H187" s="32">
        <f t="shared" ref="H187:I187" si="113">100-H174</f>
        <v>1.7804154303036057E-3</v>
      </c>
      <c r="I187" s="32">
        <f t="shared" si="113"/>
        <v>0</v>
      </c>
      <c r="J187" s="32">
        <f>100-J174</f>
        <v>0</v>
      </c>
      <c r="K187" s="32">
        <f t="shared" ref="K187:R187" si="114">100-K174</f>
        <v>0</v>
      </c>
      <c r="L187" s="32">
        <f t="shared" si="114"/>
        <v>0</v>
      </c>
      <c r="M187" s="32">
        <f t="shared" si="114"/>
        <v>0</v>
      </c>
      <c r="N187" s="27">
        <f t="shared" si="114"/>
        <v>0</v>
      </c>
      <c r="O187" s="27">
        <f t="shared" si="114"/>
        <v>0</v>
      </c>
      <c r="P187" s="27">
        <f t="shared" si="114"/>
        <v>0</v>
      </c>
      <c r="Q187" s="27">
        <f t="shared" si="114"/>
        <v>0</v>
      </c>
      <c r="R187" s="27">
        <f t="shared" si="114"/>
        <v>0</v>
      </c>
    </row>
    <row r="188" spans="1:18" x14ac:dyDescent="0.15">
      <c r="A188" s="16"/>
      <c r="B188" s="16"/>
      <c r="C188" s="16"/>
      <c r="D188" s="18" t="s">
        <v>23</v>
      </c>
      <c r="E188" s="21" t="str">
        <f t="shared" si="84"/>
        <v/>
      </c>
      <c r="F188" s="32">
        <f>100-F175</f>
        <v>0</v>
      </c>
      <c r="G188" s="32">
        <f>100-G175</f>
        <v>0</v>
      </c>
      <c r="H188" s="33"/>
      <c r="I188" s="33"/>
      <c r="J188" s="33"/>
      <c r="K188" s="33"/>
      <c r="L188" s="33"/>
      <c r="M188" s="33"/>
      <c r="N188" s="28"/>
      <c r="O188" s="28"/>
      <c r="P188" s="28"/>
      <c r="Q188" s="28"/>
      <c r="R188" s="28"/>
    </row>
    <row r="189" spans="1:18" x14ac:dyDescent="0.15">
      <c r="A189" s="16"/>
      <c r="B189" s="16"/>
      <c r="C189" s="16"/>
      <c r="D189" s="18" t="s">
        <v>24</v>
      </c>
      <c r="E189" s="21" t="str">
        <f t="shared" si="84"/>
        <v/>
      </c>
      <c r="F189" s="32">
        <f t="shared" si="110"/>
        <v>0.30291556228702632</v>
      </c>
      <c r="G189" s="32">
        <f t="shared" si="110"/>
        <v>0</v>
      </c>
      <c r="H189" s="33"/>
      <c r="I189" s="33"/>
      <c r="J189" s="33"/>
      <c r="K189" s="33"/>
      <c r="L189" s="33"/>
      <c r="M189" s="33"/>
      <c r="N189" s="28"/>
      <c r="O189" s="28"/>
      <c r="P189" s="28"/>
      <c r="Q189" s="28"/>
      <c r="R189" s="28"/>
    </row>
    <row r="190" spans="1:18" x14ac:dyDescent="0.15">
      <c r="A190" s="16"/>
      <c r="B190" s="16"/>
      <c r="C190" s="16"/>
      <c r="D190" s="18" t="s">
        <v>25</v>
      </c>
      <c r="E190" s="22" t="str">
        <f t="shared" si="84"/>
        <v/>
      </c>
      <c r="F190" s="33"/>
      <c r="G190" s="33"/>
      <c r="H190" s="33"/>
      <c r="I190" s="33"/>
      <c r="J190" s="33"/>
      <c r="K190" s="32">
        <f t="shared" ref="K190:N190" si="115">100-K177</f>
        <v>0</v>
      </c>
      <c r="L190" s="32">
        <f t="shared" si="115"/>
        <v>0</v>
      </c>
      <c r="M190" s="32">
        <f t="shared" si="115"/>
        <v>0</v>
      </c>
      <c r="N190" s="27">
        <f t="shared" si="115"/>
        <v>0</v>
      </c>
      <c r="O190" s="28"/>
      <c r="P190" s="28"/>
      <c r="Q190" s="28"/>
      <c r="R190" s="28"/>
    </row>
    <row r="191" spans="1:18" x14ac:dyDescent="0.15">
      <c r="A191" s="16"/>
      <c r="B191" s="16"/>
      <c r="C191" s="16"/>
      <c r="D191" s="17" t="s">
        <v>26</v>
      </c>
      <c r="E191" s="21">
        <f t="shared" si="84"/>
        <v>-19.431853136685362</v>
      </c>
      <c r="F191" s="32">
        <f>100-F178</f>
        <v>30.108280486582899</v>
      </c>
      <c r="G191" s="32">
        <f>100-G178</f>
        <v>37.369955321998603</v>
      </c>
      <c r="H191" s="32">
        <f t="shared" ref="H191" si="116">100-H178</f>
        <v>28.444403491764703</v>
      </c>
      <c r="I191" s="32">
        <f t="shared" ref="I191:K192" si="117">100-I178</f>
        <v>31.144059075289803</v>
      </c>
      <c r="J191" s="32">
        <f t="shared" si="117"/>
        <v>31.047180591682206</v>
      </c>
      <c r="K191" s="32">
        <f t="shared" si="117"/>
        <v>32.701588500910702</v>
      </c>
      <c r="L191" s="32">
        <f t="shared" ref="L191:R191" si="118">100-L178</f>
        <v>35.314379012115694</v>
      </c>
      <c r="M191" s="32">
        <f t="shared" si="118"/>
        <v>43.050056394681199</v>
      </c>
      <c r="N191" s="27">
        <f t="shared" si="118"/>
        <v>24.609210384468398</v>
      </c>
      <c r="O191" s="27">
        <f t="shared" si="118"/>
        <v>36.854195860421299</v>
      </c>
      <c r="P191" s="27">
        <f t="shared" si="118"/>
        <v>34.743560422138117</v>
      </c>
      <c r="Q191" s="27">
        <f t="shared" si="118"/>
        <v>33.756371608120418</v>
      </c>
      <c r="R191" s="27">
        <f t="shared" si="118"/>
        <v>46.785283589255101</v>
      </c>
    </row>
    <row r="192" spans="1:18" x14ac:dyDescent="0.15">
      <c r="A192" s="16"/>
      <c r="B192" s="16"/>
      <c r="C192" s="16"/>
      <c r="D192" s="18" t="s">
        <v>38</v>
      </c>
      <c r="E192" s="21">
        <f t="shared" si="84"/>
        <v>-22.906848305788944</v>
      </c>
      <c r="F192" s="32">
        <f>100-F179</f>
        <v>26.942014436636555</v>
      </c>
      <c r="G192" s="32">
        <f>100-G179</f>
        <v>34.947351151891795</v>
      </c>
      <c r="H192" s="32">
        <f t="shared" ref="H192" si="119">100-H179</f>
        <v>25.534293805396302</v>
      </c>
      <c r="I192" s="32">
        <f t="shared" si="117"/>
        <v>28.012275886538404</v>
      </c>
      <c r="J192" s="32">
        <f t="shared" si="117"/>
        <v>25.067900810887593</v>
      </c>
      <c r="K192" s="32">
        <f t="shared" si="117"/>
        <v>24.951308441408599</v>
      </c>
      <c r="L192" s="32">
        <f t="shared" ref="L192:R192" si="120">100-L179</f>
        <v>28.215787739597303</v>
      </c>
      <c r="M192" s="32">
        <f t="shared" si="120"/>
        <v>38.003828050427103</v>
      </c>
      <c r="N192" s="27">
        <f t="shared" si="120"/>
        <v>19.637932140337398</v>
      </c>
      <c r="O192" s="27">
        <f t="shared" si="120"/>
        <v>36.349844036363201</v>
      </c>
      <c r="P192" s="27">
        <f t="shared" si="120"/>
        <v>32.475168035405872</v>
      </c>
      <c r="Q192" s="27">
        <f t="shared" si="120"/>
        <v>34.332812277959363</v>
      </c>
      <c r="R192" s="27">
        <f t="shared" si="120"/>
        <v>48.551316057947368</v>
      </c>
    </row>
    <row r="193" spans="1:18" x14ac:dyDescent="0.15">
      <c r="A193" s="16"/>
      <c r="B193" s="16"/>
      <c r="C193" s="16"/>
      <c r="D193" s="18" t="s">
        <v>42</v>
      </c>
      <c r="E193" s="22" t="str">
        <f t="shared" si="84"/>
        <v/>
      </c>
      <c r="F193" s="33"/>
      <c r="G193" s="33"/>
      <c r="H193" s="33"/>
      <c r="I193" s="33"/>
      <c r="J193" s="33"/>
      <c r="K193" s="33"/>
      <c r="L193" s="33"/>
      <c r="M193" s="33"/>
      <c r="N193" s="27">
        <f t="shared" ref="N193:R194" si="121">100-N180</f>
        <v>0</v>
      </c>
      <c r="O193" s="27">
        <f t="shared" si="121"/>
        <v>0</v>
      </c>
      <c r="P193" s="27">
        <f t="shared" si="121"/>
        <v>0</v>
      </c>
      <c r="Q193" s="27">
        <f t="shared" si="121"/>
        <v>0</v>
      </c>
      <c r="R193" s="27">
        <f t="shared" si="121"/>
        <v>0</v>
      </c>
    </row>
    <row r="194" spans="1:18" x14ac:dyDescent="0.15">
      <c r="A194" s="19"/>
      <c r="B194" s="19"/>
      <c r="C194" s="19"/>
      <c r="D194" s="18" t="s">
        <v>39</v>
      </c>
      <c r="E194" s="23">
        <f t="shared" si="84"/>
        <v>-5.1624206859804627</v>
      </c>
      <c r="F194" s="34">
        <f>100-F181</f>
        <v>70.869912210694338</v>
      </c>
      <c r="G194" s="34">
        <f>100-G181</f>
        <v>74.727668845315904</v>
      </c>
      <c r="H194" s="34">
        <f>100-H181</f>
        <v>66.7180277349769</v>
      </c>
      <c r="I194" s="34">
        <f>100-I181</f>
        <v>59.664246823956397</v>
      </c>
      <c r="J194" s="34">
        <f>100-J181</f>
        <v>70.641282565130297</v>
      </c>
      <c r="K194" s="34">
        <f t="shared" ref="K194:M194" si="122">100-K181</f>
        <v>78.548212351029292</v>
      </c>
      <c r="L194" s="34">
        <f t="shared" si="122"/>
        <v>79.355822122075693</v>
      </c>
      <c r="M194" s="34">
        <f t="shared" si="122"/>
        <v>79.746411683474903</v>
      </c>
      <c r="N194" s="24">
        <f t="shared" si="121"/>
        <v>83.570985740855505</v>
      </c>
      <c r="O194" s="24">
        <f t="shared" si="121"/>
        <v>59.262340543538542</v>
      </c>
      <c r="P194" s="24">
        <f t="shared" si="121"/>
        <v>82.817002881844388</v>
      </c>
      <c r="Q194" s="24">
        <f t="shared" si="121"/>
        <v>86.730268863833473</v>
      </c>
      <c r="R194" s="24">
        <f>100-R181</f>
        <v>89.655172413793096</v>
      </c>
    </row>
    <row r="195" spans="1:18" x14ac:dyDescent="0.15">
      <c r="A195" s="2" t="s">
        <v>69</v>
      </c>
    </row>
    <row r="196" spans="1:18" x14ac:dyDescent="0.15">
      <c r="A196" s="2" t="s">
        <v>70</v>
      </c>
    </row>
    <row r="197" spans="1:18" x14ac:dyDescent="0.15">
      <c r="A197" s="20" t="s">
        <v>106</v>
      </c>
    </row>
    <row r="198" spans="1:18" x14ac:dyDescent="0.15">
      <c r="A198" s="20" t="s">
        <v>107</v>
      </c>
    </row>
    <row r="199" spans="1:18" x14ac:dyDescent="0.15">
      <c r="A199" s="20" t="s">
        <v>71</v>
      </c>
    </row>
    <row r="200" spans="1:18" x14ac:dyDescent="0.15">
      <c r="A200" s="20" t="s">
        <v>72</v>
      </c>
    </row>
    <row r="201" spans="1:18" x14ac:dyDescent="0.15">
      <c r="A201" s="20" t="s">
        <v>73</v>
      </c>
    </row>
    <row r="202" spans="1:18" x14ac:dyDescent="0.15">
      <c r="A202" s="20" t="s">
        <v>74</v>
      </c>
    </row>
    <row r="203" spans="1:18" x14ac:dyDescent="0.15">
      <c r="A203" s="2" t="s">
        <v>75</v>
      </c>
    </row>
    <row r="204" spans="1:18" x14ac:dyDescent="0.15">
      <c r="A204" s="2" t="s">
        <v>76</v>
      </c>
    </row>
    <row r="205" spans="1:18" x14ac:dyDescent="0.15">
      <c r="A205" s="2" t="s">
        <v>77</v>
      </c>
    </row>
    <row r="206" spans="1:18" x14ac:dyDescent="0.15">
      <c r="A206" s="2" t="s">
        <v>78</v>
      </c>
    </row>
    <row r="207" spans="1:18" x14ac:dyDescent="0.15">
      <c r="A207" s="2" t="s">
        <v>79</v>
      </c>
    </row>
    <row r="208" spans="1:18" x14ac:dyDescent="0.15">
      <c r="A208" s="2" t="s">
        <v>80</v>
      </c>
    </row>
    <row r="209" spans="1:1" x14ac:dyDescent="0.15">
      <c r="A209" s="2" t="s">
        <v>81</v>
      </c>
    </row>
    <row r="210" spans="1:1" x14ac:dyDescent="0.15">
      <c r="A210" s="2" t="s">
        <v>82</v>
      </c>
    </row>
    <row r="211" spans="1:1" x14ac:dyDescent="0.15">
      <c r="A211" s="2" t="s">
        <v>83</v>
      </c>
    </row>
    <row r="212" spans="1:1" x14ac:dyDescent="0.15">
      <c r="A212" s="2" t="s">
        <v>84</v>
      </c>
    </row>
    <row r="213" spans="1:1" x14ac:dyDescent="0.15">
      <c r="A213" s="2" t="s">
        <v>85</v>
      </c>
    </row>
    <row r="214" spans="1:1" ht="14.25" customHeight="1" x14ac:dyDescent="0.15">
      <c r="A214" s="2" t="s">
        <v>86</v>
      </c>
    </row>
    <row r="215" spans="1:1" x14ac:dyDescent="0.15">
      <c r="A215" s="2" t="s">
        <v>87</v>
      </c>
    </row>
    <row r="216" spans="1:1" x14ac:dyDescent="0.15">
      <c r="A216" s="2" t="s">
        <v>81</v>
      </c>
    </row>
    <row r="217" spans="1:1" x14ac:dyDescent="0.15">
      <c r="A217" s="2" t="s">
        <v>88</v>
      </c>
    </row>
    <row r="218" spans="1:1" x14ac:dyDescent="0.15">
      <c r="A218" s="2" t="s">
        <v>83</v>
      </c>
    </row>
    <row r="219" spans="1:1" x14ac:dyDescent="0.15">
      <c r="A219" s="2" t="s">
        <v>84</v>
      </c>
    </row>
    <row r="220" spans="1:1" ht="14.25" customHeight="1" x14ac:dyDescent="0.15">
      <c r="A220" s="2" t="s">
        <v>89</v>
      </c>
    </row>
    <row r="221" spans="1:1" x14ac:dyDescent="0.15">
      <c r="A221" s="2" t="s">
        <v>90</v>
      </c>
    </row>
  </sheetData>
  <autoFilter ref="A2:R222" xr:uid="{00000000-0009-0000-0000-000001000000}">
    <sortState xmlns:xlrd2="http://schemas.microsoft.com/office/spreadsheetml/2017/richdata2" ref="A2:N138">
      <sortCondition ref="D1:D151"/>
    </sortState>
  </autoFilter>
  <phoneticPr fontId="3"/>
  <pageMargins left="0.7" right="0.7" top="0.75" bottom="0.75" header="0.3" footer="0.3"/>
  <pageSetup paperSize="9" orientation="portrait" r:id="rId1"/>
  <ignoredErrors>
    <ignoredError sqref="G165:R165 G129:P129 P121:R1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Mass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2024-09-27T04:38:24Z</dcterms:created>
  <dcterms:modified xsi:type="dcterms:W3CDTF">2024-09-27T04:38:41Z</dcterms:modified>
  <cp:category/>
  <cp:contentStatus/>
</cp:coreProperties>
</file>