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911E2FB6-31FE-4346-91F3-EDE0A846064F}" xr6:coauthVersionLast="47" xr6:coauthVersionMax="47" xr10:uidLastSave="{00000000-0000-0000-0000-000000000000}"/>
  <bookViews>
    <workbookView xWindow="-110" yWindow="-110" windowWidth="19420" windowHeight="10300" xr2:uid="{CF993A7C-0467-4585-B4AB-4C32369501C2}"/>
  </bookViews>
  <sheets>
    <sheet name="wa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F27" i="1"/>
  <c r="E27" i="1"/>
  <c r="D27" i="1"/>
  <c r="C27" i="1"/>
  <c r="G17" i="1"/>
  <c r="G16" i="1" s="1"/>
  <c r="F17" i="1"/>
  <c r="F16" i="1" s="1"/>
  <c r="E17" i="1"/>
  <c r="E16" i="1" s="1"/>
  <c r="D17" i="1"/>
  <c r="D16" i="1" s="1"/>
  <c r="C17" i="1"/>
  <c r="C16" i="1" s="1"/>
  <c r="G6" i="1"/>
  <c r="G5" i="1" s="1"/>
  <c r="F6" i="1"/>
  <c r="E6" i="1"/>
  <c r="E5" i="1" s="1"/>
  <c r="D6" i="1"/>
  <c r="D5" i="1" s="1"/>
  <c r="C6" i="1"/>
  <c r="C5" i="1" s="1"/>
  <c r="F5" i="1"/>
</calcChain>
</file>

<file path=xl/sharedStrings.xml><?xml version="1.0" encoding="utf-8"?>
<sst xmlns="http://schemas.openxmlformats.org/spreadsheetml/2006/main" count="48" uniqueCount="29">
  <si>
    <t>ー</t>
    <phoneticPr fontId="2"/>
  </si>
  <si>
    <t>Volume of Water Withdrawal by Source, Water Discharge by Destination, and Water Recycled</t>
    <phoneticPr fontId="3"/>
  </si>
  <si>
    <t>Fiscal Year</t>
    <phoneticPr fontId="6"/>
  </si>
  <si>
    <t>FY2020</t>
    <phoneticPr fontId="3"/>
  </si>
  <si>
    <t>FY2021</t>
    <phoneticPr fontId="3"/>
  </si>
  <si>
    <t>FY2022</t>
    <phoneticPr fontId="3"/>
  </si>
  <si>
    <t>FY2023</t>
    <phoneticPr fontId="3"/>
  </si>
  <si>
    <t>FY2024</t>
    <phoneticPr fontId="2"/>
  </si>
  <si>
    <t>　Third-Party Water</t>
    <phoneticPr fontId="3"/>
  </si>
  <si>
    <t>　Groundwater</t>
    <phoneticPr fontId="2"/>
  </si>
  <si>
    <t>Total Volume of Water Discharge by Destination</t>
  </si>
  <si>
    <t>　Third-party water</t>
    <phoneticPr fontId="3"/>
  </si>
  <si>
    <t>　Surface water</t>
    <phoneticPr fontId="3"/>
  </si>
  <si>
    <t>Volume of Recycled Water</t>
    <phoneticPr fontId="3"/>
  </si>
  <si>
    <t>Rate of Recycled Water(%)</t>
    <phoneticPr fontId="3"/>
  </si>
  <si>
    <t>Subtotal</t>
    <phoneticPr fontId="3"/>
  </si>
  <si>
    <t>Atsugi Site</t>
    <phoneticPr fontId="6"/>
  </si>
  <si>
    <t>Hiratsuka Site</t>
    <phoneticPr fontId="6"/>
  </si>
  <si>
    <t>Tohoku Site</t>
    <phoneticPr fontId="6"/>
  </si>
  <si>
    <t>Kawasaki Site</t>
    <phoneticPr fontId="6"/>
  </si>
  <si>
    <t>Tsuruoka Site</t>
    <phoneticPr fontId="6"/>
  </si>
  <si>
    <t xml:space="preserve">Domestic Sales Offices, etc. </t>
    <phoneticPr fontId="6"/>
  </si>
  <si>
    <t>U.S.A</t>
    <phoneticPr fontId="2"/>
  </si>
  <si>
    <t>U.K.</t>
    <phoneticPr fontId="2"/>
  </si>
  <si>
    <r>
      <t>Total Volume of Water Withdrawal by Source</t>
    </r>
    <r>
      <rPr>
        <b/>
        <vertAlign val="superscript"/>
        <sz val="9"/>
        <rFont val="Meiryo UI"/>
        <family val="3"/>
        <charset val="128"/>
      </rPr>
      <t>*1</t>
    </r>
    <phoneticPr fontId="6"/>
  </si>
  <si>
    <t>*1 No water from sources other than “tap water” and “ground water” is used.</t>
    <phoneticPr fontId="3"/>
  </si>
  <si>
    <t>*2 Added to the boundary in FY2022</t>
    <phoneticPr fontId="3"/>
  </si>
  <si>
    <t>Unit：㎥</t>
    <phoneticPr fontId="3"/>
  </si>
  <si>
    <t>Anritsu Group Water use Data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</si>
</sst>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sz val="10"/>
      <color theme="1"/>
      <name val="Meiryo UI"/>
      <family val="2"/>
      <charset val="128"/>
    </font>
    <font>
      <sz val="9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sz val="6"/>
      <name val="Meiryo UI"/>
      <family val="3"/>
      <charset val="128"/>
    </font>
    <font>
      <sz val="9"/>
      <name val="游ゴシック"/>
      <family val="3"/>
      <charset val="128"/>
      <scheme val="minor"/>
    </font>
    <font>
      <b/>
      <vertAlign val="superscript"/>
      <sz val="9"/>
      <name val="Meiryo UI"/>
      <family val="3"/>
      <charset val="128"/>
    </font>
    <font>
      <b/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0" fillId="2" borderId="0" xfId="0" applyFill="1">
      <alignment vertical="center"/>
    </xf>
    <xf numFmtId="38" fontId="4" fillId="0" borderId="2" xfId="1" applyNumberFormat="1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1" applyFont="1">
      <alignment vertical="center"/>
    </xf>
    <xf numFmtId="0" fontId="11" fillId="0" borderId="0" xfId="0" applyFont="1">
      <alignment vertical="center"/>
    </xf>
    <xf numFmtId="0" fontId="4" fillId="0" borderId="0" xfId="1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38" fontId="4" fillId="0" borderId="1" xfId="1" applyNumberFormat="1" applyFont="1" applyBorder="1">
      <alignment vertical="center"/>
    </xf>
    <xf numFmtId="0" fontId="9" fillId="2" borderId="0" xfId="0" applyFont="1" applyFill="1">
      <alignment vertical="center"/>
    </xf>
    <xf numFmtId="0" fontId="13" fillId="0" borderId="0" xfId="1" applyFont="1">
      <alignment vertical="center"/>
    </xf>
    <xf numFmtId="38" fontId="5" fillId="0" borderId="7" xfId="1" applyNumberFormat="1" applyFont="1" applyBorder="1">
      <alignment vertical="center"/>
    </xf>
    <xf numFmtId="38" fontId="5" fillId="0" borderId="12" xfId="1" applyNumberFormat="1" applyFont="1" applyBorder="1">
      <alignment vertical="center"/>
    </xf>
    <xf numFmtId="38" fontId="5" fillId="0" borderId="1" xfId="1" applyNumberFormat="1" applyFont="1" applyBorder="1">
      <alignment vertical="center"/>
    </xf>
    <xf numFmtId="38" fontId="5" fillId="0" borderId="2" xfId="1" applyNumberFormat="1" applyFont="1" applyBorder="1">
      <alignment vertical="center"/>
    </xf>
    <xf numFmtId="38" fontId="4" fillId="0" borderId="1" xfId="1" applyNumberFormat="1" applyFont="1" applyBorder="1" applyAlignment="1">
      <alignment horizontal="right" vertical="center"/>
    </xf>
    <xf numFmtId="0" fontId="4" fillId="2" borderId="3" xfId="1" applyFont="1" applyFill="1" applyBorder="1">
      <alignment vertical="center"/>
    </xf>
    <xf numFmtId="0" fontId="4" fillId="2" borderId="4" xfId="1" applyFont="1" applyFill="1" applyBorder="1">
      <alignment vertical="center"/>
    </xf>
    <xf numFmtId="176" fontId="4" fillId="2" borderId="4" xfId="1" applyNumberFormat="1" applyFont="1" applyFill="1" applyBorder="1">
      <alignment vertical="center"/>
    </xf>
    <xf numFmtId="0" fontId="7" fillId="2" borderId="3" xfId="1" applyFont="1" applyFill="1" applyBorder="1">
      <alignment vertical="center"/>
    </xf>
    <xf numFmtId="0" fontId="7" fillId="2" borderId="4" xfId="1" applyFont="1" applyFill="1" applyBorder="1">
      <alignment vertical="center"/>
    </xf>
    <xf numFmtId="176" fontId="7" fillId="2" borderId="4" xfId="1" applyNumberFormat="1" applyFont="1" applyFill="1" applyBorder="1">
      <alignment vertical="center"/>
    </xf>
    <xf numFmtId="176" fontId="4" fillId="2" borderId="3" xfId="1" applyNumberFormat="1" applyFont="1" applyFill="1" applyBorder="1">
      <alignment vertical="center"/>
    </xf>
    <xf numFmtId="0" fontId="14" fillId="2" borderId="15" xfId="0" applyFont="1" applyFill="1" applyBorder="1">
      <alignment vertical="center"/>
    </xf>
    <xf numFmtId="38" fontId="4" fillId="0" borderId="15" xfId="1" applyNumberFormat="1" applyFont="1" applyBorder="1">
      <alignment vertical="center"/>
    </xf>
    <xf numFmtId="38" fontId="4" fillId="0" borderId="14" xfId="1" applyNumberFormat="1" applyFont="1" applyBorder="1">
      <alignment vertical="center"/>
    </xf>
    <xf numFmtId="0" fontId="5" fillId="2" borderId="1" xfId="1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5" xfId="0" applyFont="1" applyFill="1" applyBorder="1">
      <alignment vertical="center"/>
    </xf>
    <xf numFmtId="0" fontId="14" fillId="2" borderId="16" xfId="0" applyFont="1" applyFill="1" applyBorder="1">
      <alignment vertical="center"/>
    </xf>
    <xf numFmtId="0" fontId="5" fillId="0" borderId="5" xfId="0" applyFont="1" applyBorder="1">
      <alignment vertical="center"/>
    </xf>
    <xf numFmtId="0" fontId="16" fillId="2" borderId="13" xfId="0" applyFont="1" applyFill="1" applyBorder="1">
      <alignment vertical="center"/>
    </xf>
    <xf numFmtId="0" fontId="7" fillId="0" borderId="15" xfId="0" applyFont="1" applyBorder="1">
      <alignment vertical="center"/>
    </xf>
    <xf numFmtId="176" fontId="5" fillId="2" borderId="17" xfId="1" applyNumberFormat="1" applyFont="1" applyFill="1" applyBorder="1">
      <alignment vertical="center"/>
    </xf>
    <xf numFmtId="0" fontId="7" fillId="0" borderId="18" xfId="0" applyFont="1" applyBorder="1">
      <alignment vertical="center"/>
    </xf>
    <xf numFmtId="38" fontId="4" fillId="0" borderId="18" xfId="1" applyNumberFormat="1" applyFont="1" applyBorder="1">
      <alignment vertical="center"/>
    </xf>
    <xf numFmtId="38" fontId="4" fillId="0" borderId="19" xfId="1" applyNumberFormat="1" applyFont="1" applyBorder="1">
      <alignment vertical="center"/>
    </xf>
    <xf numFmtId="176" fontId="5" fillId="2" borderId="20" xfId="1" applyNumberFormat="1" applyFont="1" applyFill="1" applyBorder="1">
      <alignment vertical="center"/>
    </xf>
    <xf numFmtId="0" fontId="7" fillId="0" borderId="21" xfId="0" applyFont="1" applyBorder="1">
      <alignment vertical="center"/>
    </xf>
    <xf numFmtId="38" fontId="5" fillId="0" borderId="21" xfId="1" applyNumberFormat="1" applyFont="1" applyBorder="1">
      <alignment vertical="center"/>
    </xf>
    <xf numFmtId="38" fontId="5" fillId="0" borderId="22" xfId="1" applyNumberFormat="1" applyFont="1" applyBorder="1">
      <alignment vertical="center"/>
    </xf>
  </cellXfs>
  <cellStyles count="2">
    <cellStyle name="標準" xfId="0" builtinId="0"/>
    <cellStyle name="標準 2" xfId="1" xr:uid="{A41E5A6A-D57B-400B-996B-F85009E9E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2B09B-D761-4022-915E-E95B25B2CDF9}">
  <dimension ref="A1:H29"/>
  <sheetViews>
    <sheetView tabSelected="1" workbookViewId="0"/>
  </sheetViews>
  <sheetFormatPr defaultColWidth="9" defaultRowHeight="18"/>
  <cols>
    <col min="1" max="1" width="42.58203125" style="1" customWidth="1"/>
    <col min="2" max="2" width="15.33203125" style="1" bestFit="1" customWidth="1"/>
    <col min="3" max="7" width="15.33203125" style="1" customWidth="1"/>
    <col min="8" max="16384" width="9" style="1"/>
  </cols>
  <sheetData>
    <row r="1" spans="1:8" s="4" customFormat="1" ht="22">
      <c r="A1" s="3" t="s">
        <v>28</v>
      </c>
    </row>
    <row r="2" spans="1:8" s="4" customFormat="1" ht="19.5">
      <c r="A2" s="5" t="s">
        <v>1</v>
      </c>
      <c r="C2" s="6"/>
    </row>
    <row r="3" spans="1:8" s="4" customFormat="1" ht="15.5" thickBot="1">
      <c r="A3" s="7" t="s">
        <v>27</v>
      </c>
      <c r="G3" s="7"/>
    </row>
    <row r="4" spans="1:8" s="4" customFormat="1" ht="15.5" thickBot="1">
      <c r="A4" s="8" t="s">
        <v>2</v>
      </c>
      <c r="B4" s="9"/>
      <c r="C4" s="10" t="s">
        <v>3</v>
      </c>
      <c r="D4" s="10" t="s">
        <v>4</v>
      </c>
      <c r="E4" s="10" t="s">
        <v>5</v>
      </c>
      <c r="F4" s="10" t="s">
        <v>6</v>
      </c>
      <c r="G4" s="11" t="s">
        <v>7</v>
      </c>
    </row>
    <row r="5" spans="1:8" s="14" customFormat="1" ht="14" thickTop="1">
      <c r="A5" s="38" t="s">
        <v>24</v>
      </c>
      <c r="B5" s="12"/>
      <c r="C5" s="18">
        <f>SUM(C6,C15)</f>
        <v>77084.709999999992</v>
      </c>
      <c r="D5" s="18">
        <f>SUM(D6,D15)</f>
        <v>73911.17</v>
      </c>
      <c r="E5" s="18">
        <f t="shared" ref="E5:G5" si="0">SUM(E6,E15)</f>
        <v>70101.209999999992</v>
      </c>
      <c r="F5" s="18">
        <f t="shared" si="0"/>
        <v>66796.760000000009</v>
      </c>
      <c r="G5" s="19">
        <f t="shared" si="0"/>
        <v>61232.66</v>
      </c>
      <c r="H5" s="13"/>
    </row>
    <row r="6" spans="1:8" s="14" customFormat="1" ht="12.5">
      <c r="A6" s="23" t="s">
        <v>8</v>
      </c>
      <c r="B6" s="33" t="s">
        <v>15</v>
      </c>
      <c r="C6" s="20">
        <f t="shared" ref="C6:G6" si="1">SUM(C7:C14)</f>
        <v>62040.71</v>
      </c>
      <c r="D6" s="20">
        <f t="shared" si="1"/>
        <v>59206.17</v>
      </c>
      <c r="E6" s="20">
        <f t="shared" si="1"/>
        <v>52722.21</v>
      </c>
      <c r="F6" s="20">
        <f t="shared" si="1"/>
        <v>49762.76</v>
      </c>
      <c r="G6" s="21">
        <f t="shared" si="1"/>
        <v>45639.66</v>
      </c>
    </row>
    <row r="7" spans="1:8" s="14" customFormat="1" ht="12.5">
      <c r="A7" s="24"/>
      <c r="B7" s="34" t="s">
        <v>16</v>
      </c>
      <c r="C7" s="15">
        <v>30100</v>
      </c>
      <c r="D7" s="15">
        <v>27882</v>
      </c>
      <c r="E7" s="15">
        <v>28971</v>
      </c>
      <c r="F7" s="15">
        <v>29276</v>
      </c>
      <c r="G7" s="2">
        <v>29389</v>
      </c>
    </row>
    <row r="8" spans="1:8" s="14" customFormat="1" ht="12.5">
      <c r="A8" s="25"/>
      <c r="B8" s="34" t="s">
        <v>17</v>
      </c>
      <c r="C8" s="15">
        <v>605</v>
      </c>
      <c r="D8" s="15">
        <v>599</v>
      </c>
      <c r="E8" s="15">
        <v>583</v>
      </c>
      <c r="F8" s="15">
        <v>523</v>
      </c>
      <c r="G8" s="2">
        <v>628</v>
      </c>
    </row>
    <row r="9" spans="1:8" s="14" customFormat="1" ht="12.5">
      <c r="A9" s="25"/>
      <c r="B9" s="34" t="s">
        <v>18</v>
      </c>
      <c r="C9" s="15">
        <v>9608</v>
      </c>
      <c r="D9" s="15">
        <v>10551</v>
      </c>
      <c r="E9" s="15">
        <v>10497</v>
      </c>
      <c r="F9" s="15">
        <v>8954</v>
      </c>
      <c r="G9" s="2">
        <v>7830</v>
      </c>
    </row>
    <row r="10" spans="1:8" s="14" customFormat="1" ht="12.5">
      <c r="A10" s="25"/>
      <c r="B10" s="34" t="s">
        <v>19</v>
      </c>
      <c r="C10" s="22" t="s">
        <v>0</v>
      </c>
      <c r="D10" s="22" t="s">
        <v>0</v>
      </c>
      <c r="E10" s="15">
        <v>745</v>
      </c>
      <c r="F10" s="15">
        <v>747</v>
      </c>
      <c r="G10" s="2">
        <v>823</v>
      </c>
    </row>
    <row r="11" spans="1:8" s="4" customFormat="1" ht="15">
      <c r="A11" s="25"/>
      <c r="B11" s="34" t="s">
        <v>20</v>
      </c>
      <c r="C11" s="22" t="s">
        <v>0</v>
      </c>
      <c r="D11" s="22" t="s">
        <v>0</v>
      </c>
      <c r="E11" s="15">
        <v>627</v>
      </c>
      <c r="F11" s="15">
        <v>599</v>
      </c>
      <c r="G11" s="2">
        <v>570</v>
      </c>
    </row>
    <row r="12" spans="1:8" s="4" customFormat="1" ht="25">
      <c r="A12" s="25"/>
      <c r="B12" s="35" t="s">
        <v>21</v>
      </c>
      <c r="C12" s="15">
        <v>30.5</v>
      </c>
      <c r="D12" s="15">
        <v>47</v>
      </c>
      <c r="E12" s="15">
        <v>68.5</v>
      </c>
      <c r="F12" s="15">
        <v>73</v>
      </c>
      <c r="G12" s="2">
        <v>64</v>
      </c>
    </row>
    <row r="13" spans="1:8" s="4" customFormat="1" ht="15">
      <c r="A13" s="25"/>
      <c r="B13" s="34" t="s">
        <v>22</v>
      </c>
      <c r="C13" s="15">
        <v>21536.21</v>
      </c>
      <c r="D13" s="15">
        <v>19939.169999999998</v>
      </c>
      <c r="E13" s="15">
        <v>11093.71</v>
      </c>
      <c r="F13" s="15">
        <v>9258.9</v>
      </c>
      <c r="G13" s="2">
        <v>6019.66</v>
      </c>
    </row>
    <row r="14" spans="1:8" s="14" customFormat="1" ht="12.5">
      <c r="A14" s="25"/>
      <c r="B14" s="34" t="s">
        <v>23</v>
      </c>
      <c r="C14" s="15">
        <v>161</v>
      </c>
      <c r="D14" s="15">
        <v>188</v>
      </c>
      <c r="E14" s="15">
        <v>137</v>
      </c>
      <c r="F14" s="15">
        <v>331.86</v>
      </c>
      <c r="G14" s="2">
        <v>316</v>
      </c>
    </row>
    <row r="15" spans="1:8" s="14" customFormat="1" ht="15.5" thickBot="1">
      <c r="A15" s="30" t="s">
        <v>9</v>
      </c>
      <c r="B15" s="36" t="s">
        <v>16</v>
      </c>
      <c r="C15" s="31">
        <v>15044</v>
      </c>
      <c r="D15" s="31">
        <v>14705</v>
      </c>
      <c r="E15" s="31">
        <v>17379</v>
      </c>
      <c r="F15" s="31">
        <v>17034</v>
      </c>
      <c r="G15" s="32">
        <v>15593</v>
      </c>
    </row>
    <row r="16" spans="1:8" s="14" customFormat="1" ht="15.5" thickTop="1">
      <c r="A16" s="39" t="s">
        <v>10</v>
      </c>
      <c r="B16" s="37"/>
      <c r="C16" s="18">
        <f t="shared" ref="C16:G16" si="2">C17+C25</f>
        <v>63104.6</v>
      </c>
      <c r="D16" s="18">
        <f t="shared" si="2"/>
        <v>59116.72</v>
      </c>
      <c r="E16" s="18">
        <f t="shared" si="2"/>
        <v>57681.25</v>
      </c>
      <c r="F16" s="18">
        <f t="shared" si="2"/>
        <v>55182.94</v>
      </c>
      <c r="G16" s="19">
        <f t="shared" si="2"/>
        <v>52246.06</v>
      </c>
      <c r="H16" s="13"/>
    </row>
    <row r="17" spans="1:8" s="14" customFormat="1" ht="12.5">
      <c r="A17" s="26" t="s">
        <v>11</v>
      </c>
      <c r="B17" s="33" t="s">
        <v>15</v>
      </c>
      <c r="C17" s="20">
        <f>SUM(C18:C24)</f>
        <v>53496.6</v>
      </c>
      <c r="D17" s="20">
        <f>SUM(D18:D24)</f>
        <v>48565.72</v>
      </c>
      <c r="E17" s="20">
        <f t="shared" ref="E17:G17" si="3">SUM(E18:E24)</f>
        <v>47184.25</v>
      </c>
      <c r="F17" s="20">
        <f t="shared" si="3"/>
        <v>46228.94</v>
      </c>
      <c r="G17" s="21">
        <f t="shared" si="3"/>
        <v>44416.06</v>
      </c>
    </row>
    <row r="18" spans="1:8" s="14" customFormat="1" ht="12.5">
      <c r="A18" s="27"/>
      <c r="B18" s="34" t="s">
        <v>16</v>
      </c>
      <c r="C18" s="15">
        <v>39378</v>
      </c>
      <c r="D18" s="15">
        <v>37915</v>
      </c>
      <c r="E18" s="15">
        <v>41105</v>
      </c>
      <c r="F18" s="15">
        <v>40998</v>
      </c>
      <c r="G18" s="2">
        <v>39733</v>
      </c>
    </row>
    <row r="19" spans="1:8" s="14" customFormat="1" ht="12.5">
      <c r="A19" s="28"/>
      <c r="B19" s="34" t="s">
        <v>17</v>
      </c>
      <c r="C19" s="15">
        <v>605</v>
      </c>
      <c r="D19" s="15">
        <v>599</v>
      </c>
      <c r="E19" s="15">
        <v>583</v>
      </c>
      <c r="F19" s="15">
        <v>523</v>
      </c>
      <c r="G19" s="2">
        <v>628</v>
      </c>
    </row>
    <row r="20" spans="1:8" s="14" customFormat="1" ht="12.5">
      <c r="A20" s="28"/>
      <c r="B20" s="34" t="s">
        <v>19</v>
      </c>
      <c r="C20" s="22" t="s">
        <v>0</v>
      </c>
      <c r="D20" s="22" t="s">
        <v>0</v>
      </c>
      <c r="E20" s="15">
        <v>745</v>
      </c>
      <c r="F20" s="15">
        <v>747</v>
      </c>
      <c r="G20" s="2">
        <v>823</v>
      </c>
    </row>
    <row r="21" spans="1:8" s="14" customFormat="1" ht="12.5">
      <c r="A21" s="28"/>
      <c r="B21" s="34" t="s">
        <v>20</v>
      </c>
      <c r="C21" s="22" t="s">
        <v>0</v>
      </c>
      <c r="D21" s="22" t="s">
        <v>0</v>
      </c>
      <c r="E21" s="15">
        <v>627</v>
      </c>
      <c r="F21" s="15">
        <v>599</v>
      </c>
      <c r="G21" s="2">
        <v>570</v>
      </c>
    </row>
    <row r="22" spans="1:8" s="14" customFormat="1" ht="25">
      <c r="A22" s="28"/>
      <c r="B22" s="35" t="s">
        <v>21</v>
      </c>
      <c r="C22" s="15">
        <v>30.5</v>
      </c>
      <c r="D22" s="15">
        <v>47</v>
      </c>
      <c r="E22" s="15">
        <v>68.5</v>
      </c>
      <c r="F22" s="15">
        <v>73</v>
      </c>
      <c r="G22" s="2">
        <v>64</v>
      </c>
    </row>
    <row r="23" spans="1:8" s="14" customFormat="1" ht="12.5">
      <c r="A23" s="28"/>
      <c r="B23" s="34" t="s">
        <v>22</v>
      </c>
      <c r="C23" s="15">
        <v>13322.1</v>
      </c>
      <c r="D23" s="15">
        <v>9816.7199999999993</v>
      </c>
      <c r="E23" s="15">
        <v>3918.75</v>
      </c>
      <c r="F23" s="15">
        <v>2953.19</v>
      </c>
      <c r="G23" s="2">
        <v>2282.06</v>
      </c>
    </row>
    <row r="24" spans="1:8" s="14" customFormat="1" ht="12.5">
      <c r="A24" s="28"/>
      <c r="B24" s="34" t="s">
        <v>23</v>
      </c>
      <c r="C24" s="15">
        <v>161</v>
      </c>
      <c r="D24" s="15">
        <v>188</v>
      </c>
      <c r="E24" s="15">
        <v>137</v>
      </c>
      <c r="F24" s="15">
        <v>335.75</v>
      </c>
      <c r="G24" s="2">
        <v>316</v>
      </c>
    </row>
    <row r="25" spans="1:8" s="14" customFormat="1" ht="13" thickBot="1">
      <c r="A25" s="29" t="s">
        <v>12</v>
      </c>
      <c r="B25" s="40" t="s">
        <v>18</v>
      </c>
      <c r="C25" s="31">
        <v>9608</v>
      </c>
      <c r="D25" s="31">
        <v>10551</v>
      </c>
      <c r="E25" s="31">
        <v>10497</v>
      </c>
      <c r="F25" s="31">
        <v>8954</v>
      </c>
      <c r="G25" s="32">
        <v>7830</v>
      </c>
    </row>
    <row r="26" spans="1:8" s="16" customFormat="1" ht="16" thickTop="1" thickBot="1">
      <c r="A26" s="45" t="s">
        <v>13</v>
      </c>
      <c r="B26" s="46" t="s">
        <v>17</v>
      </c>
      <c r="C26" s="47">
        <v>40</v>
      </c>
      <c r="D26" s="47">
        <v>40</v>
      </c>
      <c r="E26" s="47">
        <v>40</v>
      </c>
      <c r="F26" s="47">
        <v>40</v>
      </c>
      <c r="G26" s="48">
        <v>40</v>
      </c>
      <c r="H26" s="13"/>
    </row>
    <row r="27" spans="1:8" s="16" customFormat="1" ht="16" thickTop="1" thickBot="1">
      <c r="A27" s="41" t="s">
        <v>14</v>
      </c>
      <c r="B27" s="42" t="s">
        <v>17</v>
      </c>
      <c r="C27" s="43">
        <f t="shared" ref="C27:G27" si="4">C26/(C19+C26)*100</f>
        <v>6.2015503875968996</v>
      </c>
      <c r="D27" s="43">
        <f t="shared" si="4"/>
        <v>6.2597809076682314</v>
      </c>
      <c r="E27" s="43">
        <f t="shared" si="4"/>
        <v>6.4205457463884423</v>
      </c>
      <c r="F27" s="43">
        <f t="shared" si="4"/>
        <v>7.104795737122557</v>
      </c>
      <c r="G27" s="44">
        <f t="shared" si="4"/>
        <v>5.9880239520958085</v>
      </c>
    </row>
    <row r="28" spans="1:8" s="16" customFormat="1" ht="15">
      <c r="A28" s="17" t="s">
        <v>25</v>
      </c>
      <c r="B28" s="4"/>
      <c r="C28" s="4"/>
      <c r="D28" s="4"/>
      <c r="E28" s="4"/>
      <c r="F28" s="4"/>
      <c r="G28" s="4"/>
    </row>
    <row r="29" spans="1:8" s="16" customFormat="1" ht="15">
      <c r="A29" s="17" t="s">
        <v>26</v>
      </c>
      <c r="B29" s="4"/>
      <c r="C29" s="4"/>
      <c r="D29" s="4"/>
      <c r="E29" s="4"/>
      <c r="F29" s="4"/>
      <c r="G29" s="4"/>
    </row>
  </sheetData>
  <sheetProtection algorithmName="SHA-512" hashValue="PfEpvCvxGXgAl8ephsDnOsYzm7omSLGoTINapIrzYS1xMYr6fuSu6Z64zjsjY71VjhBZ6QcgJAGCd/ZLHMuFSg==" saltValue="5e293lbBqucxPN2XBPy/yg==" spinCount="100000" sheet="1" objects="1" scenarios="1"/>
  <phoneticPr fontId="2"/>
  <pageMargins left="0.7" right="0.7" top="0.75" bottom="0.75" header="0.3" footer="0.3"/>
  <pageSetup paperSize="9" orientation="portrait" r:id="rId1"/>
  <ignoredErrors>
    <ignoredError sqref="C6:G6 C17:G1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eb9646-7aad-49e7-846f-4e49a7d5546e">
      <Terms xmlns="http://schemas.microsoft.com/office/infopath/2007/PartnerControls"/>
    </lcf76f155ced4ddcb4097134ff3c332f>
    <TaxCatchAll xmlns="6ae332c7-9b52-4da4-9da8-eef9138c90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118E7507BEE44F8894A87BEB22F046" ma:contentTypeVersion="14" ma:contentTypeDescription="Create a new document." ma:contentTypeScope="" ma:versionID="4dced210162c2b7265110f6af0146912">
  <xsd:schema xmlns:xsd="http://www.w3.org/2001/XMLSchema" xmlns:xs="http://www.w3.org/2001/XMLSchema" xmlns:p="http://schemas.microsoft.com/office/2006/metadata/properties" xmlns:ns2="b6eb9646-7aad-49e7-846f-4e49a7d5546e" xmlns:ns3="6ae332c7-9b52-4da4-9da8-eef9138c9047" targetNamespace="http://schemas.microsoft.com/office/2006/metadata/properties" ma:root="true" ma:fieldsID="92fd8152024288811522e4a654de617e" ns2:_="" ns3:_="">
    <xsd:import namespace="b6eb9646-7aad-49e7-846f-4e49a7d5546e"/>
    <xsd:import namespace="6ae332c7-9b52-4da4-9da8-eef9138c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b9646-7aad-49e7-846f-4e49a7d55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0a70e2-fbec-4b54-9418-ec2749e72a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332c7-9b52-4da4-9da8-eef9138c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e9bc32d-fe68-4d28-a802-9d6e46783350}" ma:internalName="TaxCatchAll" ma:showField="CatchAllData" ma:web="6ae332c7-9b52-4da4-9da8-eef9138c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2F1F68-8A2B-4B68-BAAC-5D7764A4F707}">
  <ds:schemaRefs>
    <ds:schemaRef ds:uri="http://schemas.microsoft.com/office/2006/metadata/properties"/>
    <ds:schemaRef ds:uri="http://schemas.microsoft.com/office/infopath/2007/PartnerControls"/>
    <ds:schemaRef ds:uri="b6eb9646-7aad-49e7-846f-4e49a7d5546e"/>
    <ds:schemaRef ds:uri="6ae332c7-9b52-4da4-9da8-eef9138c9047"/>
  </ds:schemaRefs>
</ds:datastoreItem>
</file>

<file path=customXml/itemProps2.xml><?xml version="1.0" encoding="utf-8"?>
<ds:datastoreItem xmlns:ds="http://schemas.openxmlformats.org/officeDocument/2006/customXml" ds:itemID="{2C8629E8-3FFE-4B36-8196-AB76249B6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eb9646-7aad-49e7-846f-4e49a7d5546e"/>
    <ds:schemaRef ds:uri="6ae332c7-9b52-4da4-9da8-eef9138c90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9FFA19-6F7E-4C4C-B8B4-CD0AE225CF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2024-09-27T04:33:59Z</dcterms:created>
  <dcterms:modified xsi:type="dcterms:W3CDTF">2025-12-24T07:29:45Z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0x01010061118E7507BEE44F8894A87BEB22F046</vt:lpwstr>
  </property>
</Properties>
</file>